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GEO-CRADLE\Implementation\SYGMA\"/>
    </mc:Choice>
  </mc:AlternateContent>
  <bookViews>
    <workbookView xWindow="0" yWindow="0" windowWidth="28800" windowHeight="12435" tabRatio="663" activeTab="2"/>
  </bookViews>
  <sheets>
    <sheet name="Cover" sheetId="2" r:id="rId1"/>
    <sheet name="Update Note" sheetId="3" r:id="rId2"/>
    <sheet name="Modelling+Computing" sheetId="1" r:id="rId3"/>
  </sheets>
  <definedNames>
    <definedName name="_xlnm._FilterDatabase" localSheetId="2" hidden="1">'Modelling+Computing'!$V$6:$V$64</definedName>
  </definedNames>
  <calcPr calcId="152511"/>
</workbook>
</file>

<file path=xl/calcChain.xml><?xml version="1.0" encoding="utf-8"?>
<calcChain xmlns="http://schemas.openxmlformats.org/spreadsheetml/2006/main">
  <c r="K87" i="1" l="1"/>
  <c r="K83" i="1" l="1"/>
  <c r="K82" i="1" l="1"/>
  <c r="K81" i="1"/>
  <c r="K19" i="1"/>
  <c r="K17" i="1"/>
  <c r="K75" i="1"/>
  <c r="K73" i="1"/>
  <c r="L70" i="1"/>
  <c r="K70" i="1"/>
  <c r="K69" i="1"/>
  <c r="K66" i="1"/>
  <c r="M57" i="1" l="1"/>
  <c r="K57" i="1"/>
  <c r="K53" i="1"/>
  <c r="K50" i="1"/>
  <c r="K49" i="1"/>
  <c r="K47" i="1"/>
  <c r="K46" i="1"/>
  <c r="K44" i="1"/>
  <c r="K43" i="1"/>
  <c r="K41" i="1"/>
  <c r="K40" i="1"/>
  <c r="K35" i="1"/>
  <c r="K34" i="1"/>
  <c r="K32" i="1"/>
  <c r="K29" i="1"/>
  <c r="M28" i="1"/>
  <c r="L28" i="1"/>
  <c r="K28" i="1"/>
  <c r="M27" i="1"/>
  <c r="K27" i="1"/>
  <c r="K26" i="1"/>
  <c r="K25" i="1"/>
  <c r="K24" i="1"/>
  <c r="K23" i="1"/>
  <c r="K22" i="1"/>
</calcChain>
</file>

<file path=xl/sharedStrings.xml><?xml version="1.0" encoding="utf-8"?>
<sst xmlns="http://schemas.openxmlformats.org/spreadsheetml/2006/main" count="3999" uniqueCount="1691">
  <si>
    <t>PAGE</t>
  </si>
  <si>
    <t>INTRO</t>
  </si>
  <si>
    <t>GENERAL INFO</t>
  </si>
  <si>
    <t>ACTIVITY FOCUS</t>
  </si>
  <si>
    <t>CAPACITIES</t>
  </si>
  <si>
    <t>NATIONAL ACTIVITIES</t>
  </si>
  <si>
    <t>ENGAGEMENT IN GEO-CRADLE</t>
  </si>
  <si>
    <t>SECTION</t>
  </si>
  <si>
    <t>Personal Information</t>
  </si>
  <si>
    <t>Your Organisation</t>
  </si>
  <si>
    <t>3) Modelling and Computing Processing Capacities</t>
  </si>
  <si>
    <t>4) EO data exploitation for the provision of value-adding services and products</t>
  </si>
  <si>
    <t>QUESTION</t>
  </si>
  <si>
    <t>If you agree please tick the box to start the survey</t>
  </si>
  <si>
    <t>First Name</t>
  </si>
  <si>
    <t xml:space="preserve">Last Name </t>
  </si>
  <si>
    <t>Title</t>
  </si>
  <si>
    <t>Position</t>
  </si>
  <si>
    <t>Email 1</t>
  </si>
  <si>
    <t>Email 2</t>
  </si>
  <si>
    <t>Phone 1</t>
  </si>
  <si>
    <t>Phone 2</t>
  </si>
  <si>
    <t>Fax</t>
  </si>
  <si>
    <t>Organisation Name</t>
  </si>
  <si>
    <t>Department</t>
  </si>
  <si>
    <t>Type</t>
  </si>
  <si>
    <t>Website(s)</t>
  </si>
  <si>
    <t>Street Name</t>
  </si>
  <si>
    <t xml:space="preserve">Street No </t>
  </si>
  <si>
    <t>Postal Code</t>
  </si>
  <si>
    <t>Town</t>
  </si>
  <si>
    <t>Country</t>
  </si>
  <si>
    <t xml:space="preserve">1. Which of these statements best describe your Organisation's role in the value chain? </t>
  </si>
  <si>
    <t>2. What are the main thematic areas of activity of your Organisation?</t>
  </si>
  <si>
    <t xml:space="preserve"> Other Activity (only if the answer in 2 is 99)</t>
  </si>
  <si>
    <t>3. Has your organisation participated in EO-related projects?</t>
  </si>
  <si>
    <t>Please provide links where applicable (e.g. FP7 BEYOND - website URL), or any other information that you find useful.</t>
  </si>
  <si>
    <t xml:space="preserve">4. Has your Organisation participated in any Copernicus service provision, Copernicus User requirements definition or Copernicus Research &amp; Innovation action? </t>
  </si>
  <si>
    <t>Please provide some additional information</t>
  </si>
  <si>
    <t>6. How would you rate your Organisation's level of collaboration with other EO actors in your country or abroad?</t>
  </si>
  <si>
    <t>From the list below, please choose all the domains in which your organisation has capacities.</t>
  </si>
  <si>
    <t>In which region?</t>
  </si>
  <si>
    <t>Other region</t>
  </si>
  <si>
    <t>Link(s) to web server(s)/portals if available or any available description/information</t>
  </si>
  <si>
    <t>Please specify</t>
  </si>
  <si>
    <t>Model/Algorithm 1</t>
  </si>
  <si>
    <t>Which of the following application area(s) does the model serve?</t>
  </si>
  <si>
    <t>Please specify the source of EO data used in the model.</t>
  </si>
  <si>
    <t>Please specify (if "other" is previous answer)</t>
  </si>
  <si>
    <t>Please list the providers of input data for the model</t>
  </si>
  <si>
    <t>What is the geographic coverage/extent the model applies to?</t>
  </si>
  <si>
    <t>Are METADATA available?</t>
  </si>
  <si>
    <t>Contact details of the  person in charge</t>
  </si>
  <si>
    <t>Model/Algorithm 2</t>
  </si>
  <si>
    <t>Model/Algorithm 3</t>
  </si>
  <si>
    <t>Model/Algorithm 4</t>
  </si>
  <si>
    <t>Model/Algorithm 6</t>
  </si>
  <si>
    <t>Model/Algorithm 7</t>
  </si>
  <si>
    <t>Model/Algorithm 8</t>
  </si>
  <si>
    <t>Does your Organisation have sufficient available computing resources for the processing and exploitation of EO data and the models running?</t>
  </si>
  <si>
    <t>Do you deliver services / products that are based on the exploitation of EO data?</t>
  </si>
  <si>
    <t>Which of the following areas do your products/services cover?</t>
  </si>
  <si>
    <t>Please provide some additional details and/or give concrete examples of the products/services.</t>
  </si>
  <si>
    <t>Do you provide these products/services freely or on a commercial basis?</t>
  </si>
  <si>
    <t>Are you using  open EO data sources (e.g. EOSAT, USGS, NASA, ESA) for providing services and which?</t>
  </si>
  <si>
    <t>Which are your main customers / end-users?</t>
  </si>
  <si>
    <t>If applicable, please provide a link(s) where these products/services can be accessed.</t>
  </si>
  <si>
    <t>1. Is there funding for EO activities available in your country?</t>
  </si>
  <si>
    <t>If yes, specify the case(s)</t>
  </si>
  <si>
    <t>2. Is there a National Space Policy/Strategy?</t>
  </si>
  <si>
    <t>3. Is there a Space Agency in your country?</t>
  </si>
  <si>
    <t>4. Which of the following best describes the level of coordination of EO activities in your country?</t>
  </si>
  <si>
    <t>Please provide examples of collaboration between research and private sector entities in your country.</t>
  </si>
  <si>
    <t>Please provide examples of EO-based services and/or products in your country which are operationally used by public sector bodies.</t>
  </si>
  <si>
    <t>6. Can you give examples of high impact EO dedicated workshops organized in your country in the last decade?</t>
  </si>
  <si>
    <t>1. Would your Organisation be interested in contributing with its capacities to a regional initiative of GEO and/or Copernicus, addressing regional needs in the domains of Climate Change, Access to Raw Materials, Energy, Food Security and Water?</t>
  </si>
  <si>
    <t>2. Would you be interested in providing feedback to the GEO-CRADLE consortium for   establishing a roadmap for the implementation of GEO and Copernicus in North Africa,   Middle East and the Balkans?</t>
  </si>
  <si>
    <t>3. Would your organisation be interested in receiving our quarterly newsletter and/or participating in future networking events?</t>
  </si>
  <si>
    <t>4. Would you like to present your organisation's profile on the GEO-CRADLE portal, allowing   for increased visibility on business and/or collaboration opportunities in the region? (If yes, we will seek your final approval before publishing your profile online)</t>
  </si>
  <si>
    <t>CODED ANSWERS</t>
  </si>
  <si>
    <t>1 = Mr
2 = Ms</t>
  </si>
  <si>
    <t>1 = Institutional
2 = Research &amp; Academic 
3 = Commercial</t>
  </si>
  <si>
    <t xml:space="preserve"> </t>
  </si>
  <si>
    <t>1 = Climate change (e.g. climatology, meteorology, atmospheric composition, air quality, radiation)
2 = Food security (including agriculture and water extremes i.e. floods and droughts)
3 = Access to raw materials (e.g. minerals, mining, etc.)
4= Energy (including renewables, such as solar / wind energy, etc.)
99 = Other</t>
  </si>
  <si>
    <t>1 = Yes
2 = No
999=N/A</t>
  </si>
  <si>
    <t>A. Please expand on the collaboration if appropriate, indicating if possible the contact details of these EO actors.</t>
  </si>
  <si>
    <t>B. Please expand on the collaboration if appropriate, indicating if possible the contact details of these EO actors.</t>
  </si>
  <si>
    <t>1 = Space-borne capacities (EO satellites, Ground Segment (GS), EO satellite acquisition stations &amp; antennas, Mirror sites of GSs, Core GSs, etc)
2 = Ground-based/In-situ monitoring networks/facilities (of active or passive remote sensors, meteo/atmospheric/water sensors, etc)
3 = Modelling and computing processing capacities
4 = EO data exploitation for the provision of value-adding services and products</t>
  </si>
  <si>
    <t>1 = Yes
2 = No</t>
  </si>
  <si>
    <t>1 = Local
2 = National
3 = Regional
4 = Global</t>
  </si>
  <si>
    <t>1 = North Africa
2 = Middle East
3 = Balkans
99 = Other</t>
  </si>
  <si>
    <t>1 = Yes
2 = No
999 = N/A</t>
  </si>
  <si>
    <t>1= Geospatial data (e.g. DTM)
2 = Remote sensing data (e.g. raw satellite high-level images)
3 = In-situ data (e.g. temperature, pressure, humidity)
99 = Other</t>
  </si>
  <si>
    <t>1 = Agriculture (farming, crops, yields, etc)
2 = Forest
3 = Inland Water (rivers and lakes)
4 = Snow &amp; Ice
5 = Ecosystems (desertification, environmental impact, pollution)
6 = Land Use / Cover &amp; Change (classified activities and statistics)
7 = Land Motion/Ground Movement
8 = Geology
9 = Urban Areas
10 = Infrastructure (buildings, telecommunications and energy supply)
11 = Marine Ecosystem (including pollution, oil spills)
12 = Metocean (wind, waves)
13 = Air Quality
14 = Climate
15 = Weather
16 = Floods
17 = Fires
99 = Other (e.g. landslide, earthquakes, etc.)</t>
  </si>
  <si>
    <t>1 = All are provided freely
2 = Some are charged for
3 = All are charged for</t>
  </si>
  <si>
    <t>1 = Yes, for infrastructure development
2 = Yes, for EO market development
3 = Yes, for R&amp;D</t>
  </si>
  <si>
    <t>1 = (None)
2 = (Scarce)
3 = (Basic)
4 = (Fully Integrated)
999 = N/A</t>
  </si>
  <si>
    <t>1 = (None)
2 = (Scarce)
3 = (In specific thematic areas)
4 = (Fully engaged)
999 = N/A</t>
  </si>
  <si>
    <t>1 = Yes
2 = No
3 = Yes under specific conditions
999 = N/A</t>
  </si>
  <si>
    <t>1 = Yes I would like to receive the newsletter
2 = Yes I would like to be informed on upcoming events
3 = Yes to both
4 = No, thank you</t>
  </si>
  <si>
    <t>1 = Yes
2 = No, thank you</t>
  </si>
  <si>
    <t>Theme of Repeated Groups of Questions (eg. Satellite Mission 1,.., 8)</t>
  </si>
  <si>
    <t>Meteorological/Climatic</t>
  </si>
  <si>
    <t>Atmospheric Composition/Profiling</t>
  </si>
  <si>
    <t>Hydrometric/Water Quality</t>
  </si>
  <si>
    <t>Soil attributes/Spectra</t>
  </si>
  <si>
    <t>checked</t>
  </si>
  <si>
    <t>Almir</t>
  </si>
  <si>
    <t>Karabegovic</t>
  </si>
  <si>
    <t>Technical Director</t>
  </si>
  <si>
    <t>almir.karabegovic@gauss.ba</t>
  </si>
  <si>
    <t>GAUSS</t>
  </si>
  <si>
    <t>Center for Geospatial Research Sarajevo</t>
  </si>
  <si>
    <t>www.gauss.ba</t>
  </si>
  <si>
    <t>Stupine</t>
  </si>
  <si>
    <t>B2</t>
  </si>
  <si>
    <t>Tuzla</t>
  </si>
  <si>
    <t>BA</t>
  </si>
  <si>
    <t>Applying geoinfromation technologies in the areas of natural resources, spatial planning, cadastre, utility infrastructure, telecommunications and electric-power distribution systems</t>
  </si>
  <si>
    <t>Data Processing and Image Interpretation\nStandard methods to perform image geometric correction and radiometric calibration. Bayesian theory, regression analysis and image classification. Geophysical paramater detection and estimation and product generation. Ground‐segment data handling, processing, storage. Software packages for data processing and analysis.</t>
  </si>
  <si>
    <t>Government or state agencies, local governments</t>
  </si>
  <si>
    <t>FP7 - BalkanGEONet GEO task CB-09-03 „Building Institutional Capacity to Use EO”\nINSPIRATION - Spatial Data Infrastructure in the Western Balkans (http://www.inspiration-westernbalkans.eu)</t>
  </si>
  <si>
    <t>Amman</t>
  </si>
  <si>
    <t>JO</t>
  </si>
  <si>
    <t>www.igme.gr</t>
  </si>
  <si>
    <t>GR</t>
  </si>
  <si>
    <t>No</t>
  </si>
  <si>
    <t>Vladimir</t>
  </si>
  <si>
    <t>Djurdjevic</t>
  </si>
  <si>
    <t xml:space="preserve">Assistant professor </t>
  </si>
  <si>
    <t>vdj@ff.bg.ac.rs</t>
  </si>
  <si>
    <t xml:space="preserve"> +381 64 1948 240</t>
  </si>
  <si>
    <t>Faculty of Physics, Univesity of belgrade</t>
  </si>
  <si>
    <t>Institute of meteorology</t>
  </si>
  <si>
    <t>www.ff.bg.ac.rs</t>
  </si>
  <si>
    <t>Dobracina</t>
  </si>
  <si>
    <t>Belgrade</t>
  </si>
  <si>
    <t>RS</t>
  </si>
  <si>
    <t>Hymex - http://www.hymex.org/\nMedCordex - www.medcordex.eu</t>
  </si>
  <si>
    <t>EBU-POM - Coupled regional  climate model</t>
  </si>
  <si>
    <t>http://mistrals.sedoo.fr/HyMeX/</t>
  </si>
  <si>
    <t>Vladimir Djurdjevic vdj@ff.bg.ac.rs</t>
  </si>
  <si>
    <t>Evangelos</t>
  </si>
  <si>
    <t>Thessaloniki</t>
  </si>
  <si>
    <t>National Observatory of Athens</t>
  </si>
  <si>
    <t>Christos</t>
  </si>
  <si>
    <t>Zerefos</t>
  </si>
  <si>
    <t>Academy of Athens</t>
  </si>
  <si>
    <t>zerefos@geol.uoa.gr</t>
  </si>
  <si>
    <t>zerefos@academyofathens.gr</t>
  </si>
  <si>
    <t>Biomedical Research Foundation</t>
  </si>
  <si>
    <t>Center for Environmental Effects on Health</t>
  </si>
  <si>
    <t>www.bioacademy.gr</t>
  </si>
  <si>
    <t xml:space="preserve">Soranou Ephessiou </t>
  </si>
  <si>
    <t>Athens</t>
  </si>
  <si>
    <t xml:space="preserve">Member, GEO High Level Working Group </t>
  </si>
  <si>
    <t>Regional climate models, RegCM4</t>
  </si>
  <si>
    <t>GCMs and reanalysis data</t>
  </si>
  <si>
    <t>ICTP</t>
  </si>
  <si>
    <t>Europe</t>
  </si>
  <si>
    <t>John Kapsomenakis\n(johnkaps@geol.uoa.gr)</t>
  </si>
  <si>
    <t>CY</t>
  </si>
  <si>
    <t>KOSTAS</t>
  </si>
  <si>
    <t>NO</t>
  </si>
  <si>
    <t>Agathoklis</t>
  </si>
  <si>
    <t>Dimitrakos</t>
  </si>
  <si>
    <t xml:space="preserve">GIS-remote sensing scientist </t>
  </si>
  <si>
    <t>agdimi@yahoo.gr</t>
  </si>
  <si>
    <t>iBEC</t>
  </si>
  <si>
    <t xml:space="preserve">GIS-Remote Sensing </t>
  </si>
  <si>
    <t>http://www.i-bec.org</t>
  </si>
  <si>
    <t xml:space="preserve"> Loutron Str</t>
  </si>
  <si>
    <t>Lagadas</t>
  </si>
  <si>
    <t>FP7 project MyWater - Merging hydrologic models and EO data for reliable information on water \n\nAGRO-LESS (Joint Reference Strategies for Rural Activities of Reduced Inputs): ETCP Greece-Bulgaria 2007-2013. \n\nMOONRISES (Integrated Monitoring System for Desertification Risk Assessment): INTERREG IIIB ARCHIMED.	\n\nTERRA-MED (Soil Degradation Assessment and Rehabilitation Strategies for Sustainable Land Use Planning): ETCP Greece-FYROM 2007-2013.</t>
  </si>
  <si>
    <t>i - BEC is  a GEO Participating Organisation. i-BEC engages in the development and operational management of integrated information systems to manage environmental data to support development initiatives, entrepreneurship and competitiveness in multiple sectors of the regional economy and society. These applications are designed to serve the needs of territorially focused policy makers, businesses and the public at regional, national and international levels. The underlying architecture and operational management of these systems forms the basis for sustainable use of environmental data, fully compatible with international standards established by the Group on Earth Observations (GEO) of the United Nations and guidelines of the European Union that adopt the approach ‘act local think global’ including all operational areas of GEO</t>
  </si>
  <si>
    <t>The G2 soil erosion model is aa alorithm for producing seasonal maps of sheet and interrill erosion caused by raindrop detachment and runoff and computes soil loss, i.e the predicted soil amount removed from an area during a specific time period as a function of \n•	Rainfall-runoff erosivity for a specific time period, which quantifies the impact of raindrop and runoff energy. \n•	Soil erodibility, which reflects the ease of soil detachment by raindrop splash or surface flow. \n•	Topography, which expresses the effect of slope length and slope gradient.\n•	Vegetation retention, which represents the effects of all interrelated cover and management variables,\n•	Slope-intercept, which is corrective of topography.\n</t>
  </si>
  <si>
    <t>Hyper V \nV-Sphere</t>
  </si>
  <si>
    <t>Precision Agriculture Mapping Services ( Soil properties mapping, vegetation indices, yield mapping)\nChl- a, Surface Temperature, and Total Suspended Matter mapping on inland waters\nLand cover maps from RS image classification\nCoastal &amp; Terrestrial Habitat mapping from RS image classification \nSoil Erosion Risk Assesment Maps</t>
  </si>
  <si>
    <t>USGS \nESA - ENVISAT\n</t>
  </si>
  <si>
    <t>Public Administration\nStakeholders from the agriculture sector</t>
  </si>
  <si>
    <t xml:space="preserve">Land Cover Mapping \nWater Quality Monitoring </t>
  </si>
  <si>
    <t>Eleni</t>
  </si>
  <si>
    <t>Athanasopoulou</t>
  </si>
  <si>
    <t>Post-doctoral research fellow</t>
  </si>
  <si>
    <t>eathana@meteo.noa.gr</t>
  </si>
  <si>
    <t>Institute for Environmental Research and Development</t>
  </si>
  <si>
    <t>http://www.meteo.noa.gr/; http://apcg.meteo.noa.gr/; http://www.noa.gr/</t>
  </si>
  <si>
    <t>Lofos Koufou</t>
  </si>
  <si>
    <t>Penteli/Athens</t>
  </si>
  <si>
    <t>COSMO-ART</t>
  </si>
  <si>
    <t>German Weather Service; EMPA</t>
  </si>
  <si>
    <t>Eduard</t>
  </si>
  <si>
    <t>Nastase</t>
  </si>
  <si>
    <t>Research assistant (PhD student)</t>
  </si>
  <si>
    <t>eduard_nastase@infp.ro</t>
  </si>
  <si>
    <t>nastase.ilie.eduard@gmail.com</t>
  </si>
  <si>
    <t xml:space="preserve"> +4 0726 347 869</t>
  </si>
  <si>
    <t>National Institute for Earth Physics (NIEP)</t>
  </si>
  <si>
    <t>National Seismic Network</t>
  </si>
  <si>
    <t>http://www.infp.ro/en/</t>
  </si>
  <si>
    <t>Calugareni</t>
  </si>
  <si>
    <t>Magurele</t>
  </si>
  <si>
    <t>RO</t>
  </si>
  <si>
    <t>Seismology, GNSS</t>
  </si>
  <si>
    <t>https://www.epos-ip.org/</t>
  </si>
  <si>
    <t>PPP</t>
  </si>
  <si>
    <t>RAW GNSS DATA</t>
  </si>
  <si>
    <t>http://gps.infp.ro/</t>
  </si>
  <si>
    <t>http://gps.infp.ro/contact.php</t>
  </si>
  <si>
    <t>NASA</t>
  </si>
  <si>
    <t>Nikolaos</t>
  </si>
  <si>
    <t>Tsakiridis</t>
  </si>
  <si>
    <t>PhD student</t>
  </si>
  <si>
    <t>tsakirin@auth.gr</t>
  </si>
  <si>
    <t>Aristotle University of Thessaloniki</t>
  </si>
  <si>
    <t>Automation and Robotics Lab, Department of Electrical Engineering and Computer Science</t>
  </si>
  <si>
    <t>skiron.control.ee.auth.gr</t>
  </si>
  <si>
    <t>University Campus</t>
  </si>
  <si>
    <t>N/A</t>
  </si>
  <si>
    <t xml:space="preserve">Development of robotics, </t>
  </si>
  <si>
    <t>Collaboration with the interBalkan Environment Center.</t>
  </si>
  <si>
    <t>Main algorithms used are: Neural Networks, Partial Least Squares Regression, Principal Component Regression, Support Vector Machines, Fuzzy Rule-based Classification / Regression Systems, and more.</t>
  </si>
  <si>
    <t>Remote and in-situ hyperspectral (and multispectral) data for soil and vegetation.</t>
  </si>
  <si>
    <t>i-BEC, ESA, Copernicus</t>
  </si>
  <si>
    <t>EU funded Programmes</t>
  </si>
  <si>
    <t>Cairo</t>
  </si>
  <si>
    <t>EG</t>
  </si>
  <si>
    <t>Jean-Claude</t>
  </si>
  <si>
    <t>Guillaneau</t>
  </si>
  <si>
    <t>Director</t>
  </si>
  <si>
    <t>jc.guillaneau@brgm.fr</t>
  </si>
  <si>
    <t>BRGM</t>
  </si>
  <si>
    <t>Georesources</t>
  </si>
  <si>
    <t>www.brgm.fr</t>
  </si>
  <si>
    <t>Avenue Claude Guillemain</t>
  </si>
  <si>
    <t>Orleans</t>
  </si>
  <si>
    <t>FR</t>
  </si>
  <si>
    <t>In house and commercial</t>
  </si>
  <si>
    <t>Nikos</t>
  </si>
  <si>
    <t>Tziolas</t>
  </si>
  <si>
    <t>RS and GIS expert</t>
  </si>
  <si>
    <t>n_tziolas@hotmail.com</t>
  </si>
  <si>
    <t>School of Agriculture - Laboratory of Remote Sensing and GIS</t>
  </si>
  <si>
    <t>labrsgis.web.auth.gr/index.php/en/</t>
  </si>
  <si>
    <t>Farm School of A.U.T.H</t>
  </si>
  <si>
    <t>-</t>
  </si>
  <si>
    <t>Thermi, Thessaloniki</t>
  </si>
  <si>
    <t>EU-ERDF AGRO_Less - http://agrolessproject.eu\nFP7 MyWater - mywater-fp7.eu\nEU ECO - satellite - eco-satellite.eu</t>
  </si>
  <si>
    <t>SVM and ANN algorithms and regressions statistics for prediction\nkriging, random forest for geo-interpolation</t>
  </si>
  <si>
    <t>up to 10 computers with 4 GB RAM and at least 2 with 8GB RAM</t>
  </si>
  <si>
    <t>Thmetic maps in order to support precision agriculture. These maps have been provided during the AGRO_LESS project.</t>
  </si>
  <si>
    <t>Landsat, MODIS (forthcoming Sentinel 2)</t>
  </si>
  <si>
    <t>Development of an integrated geo-information system for soil data and delineation of the agricultural national zones" (ΟPEKEPE- Organization for subsidies payments and controls, 2012-2014)</t>
  </si>
  <si>
    <t>Amal</t>
  </si>
  <si>
    <t>Layachi</t>
  </si>
  <si>
    <t>Head training department</t>
  </si>
  <si>
    <t>layachi@crts.gov.ma</t>
  </si>
  <si>
    <t>Royal centre for remote sensing</t>
  </si>
  <si>
    <t>www.crts.gov.ma</t>
  </si>
  <si>
    <t>angle avenue Allal el fassi et avenue Assanawbar, hay Riad</t>
  </si>
  <si>
    <t>secteur 21</t>
  </si>
  <si>
    <t>Rabat</t>
  </si>
  <si>
    <t>MA</t>
  </si>
  <si>
    <t>forest, drought, town planning, coastal management, fisheries</t>
  </si>
  <si>
    <t>\nSystème Maghrébin d’Alerte Précoce à la Sécheresse" - SMAS \n\nGMES and Africa: Regional Network for information Exchange and Training in Emergencies GARNET- E\n\nScenarios for Hazard-induced Emergencies Management : SCHEMA\n</t>
  </si>
  <si>
    <t>Development some Projects in the fields of cartography, water resources, agriculture, locust using sentinel data in collaboration with CESBIO and  THEIA</t>
  </si>
  <si>
    <t xml:space="preserve">\n- Moroccan Ministeriel departments : agriculture, water, town planning, environement, geology...\n- Agencies and  offices in charge of the project implementation\n- Universities </t>
  </si>
  <si>
    <t xml:space="preserve">- space agencies: CNES, ESA, NASA\n- international institutions: CESBIO, IRD,...\n- International organisations: World bank, UNDP, ISESCO\n- Universities and laboratories\n </t>
  </si>
  <si>
    <t>\n\nComposite drought index\n\n\n\n</t>
  </si>
  <si>
    <t>Standardized Precipitation Index (SPI)\nSoil moisture\nNormalized Vegetation Index (NDVI)\nEvapotranspiration (ET)</t>
  </si>
  <si>
    <t>CHIRPS\nMODIS\n</t>
  </si>
  <si>
    <t>Bijaber Noureddine</t>
  </si>
  <si>
    <t>LIS : Land information system</t>
  </si>
  <si>
    <t>Soil moisture, temperature\nmeteorological data \nsoil proprieties, topography, vegetation</t>
  </si>
  <si>
    <t>Erraji Ahmed</t>
  </si>
  <si>
    <t>SEBAL : energetic balance - evapotranspiration</t>
  </si>
  <si>
    <t>- Meteorological data\n- land use map\n- soil map\n- Landsat , VIIRS, PROBA</t>
  </si>
  <si>
    <t>#ΟΝΟΜΑ?</t>
  </si>
  <si>
    <t>Merdas Mohammed</t>
  </si>
  <si>
    <t xml:space="preserve"> - agricultural Bulletin \n- Land use maps\n....</t>
  </si>
  <si>
    <t xml:space="preserve">NASA, ESA, USGS, </t>
  </si>
  <si>
    <t xml:space="preserve">- land use maps, urban maps, </t>
  </si>
  <si>
    <t>- 3rd International Conference on the Use of Space Technology for Water Management, april 2014 (CRTs, OOSA, ESA, PPSIPW)\n- Cooperation for the development of the Mediterranean  region using satellite services (CRFTS, EURISY, ESPI) \n</t>
  </si>
  <si>
    <t>Islam</t>
  </si>
  <si>
    <t>El-Magd</t>
  </si>
  <si>
    <t>Head of Environmental Studies Department</t>
  </si>
  <si>
    <t>islam.magd@gmail.com</t>
  </si>
  <si>
    <t>National Authority for Remote Sensing and Space Sciences</t>
  </si>
  <si>
    <t>Environmental Studies</t>
  </si>
  <si>
    <t>www.narss.sci.eg</t>
  </si>
  <si>
    <t>Josef Tito</t>
  </si>
  <si>
    <t>cairo</t>
  </si>
  <si>
    <t>http://www.bragma.eu/home/\n\nhttp://cordis.europa.eu/result/rcn/84171_en.html\n\n</t>
  </si>
  <si>
    <t>AfriGEOSS</t>
  </si>
  <si>
    <t>Commercial packages of ERDAS Imagine, ENVI, and ArcGIS\nOur own developed site selction models\nFAO LU/LC system\nWRF model\nWRF Chem model\n</t>
  </si>
  <si>
    <t>Egyptian Meteorological Authority</t>
  </si>
  <si>
    <t>Local computer cluster\nHigh performance computers with high speed and high ram</t>
  </si>
  <si>
    <t>Apply fast Fourier transformation on SPOT EO data to map the sand dune movements and its hazards on the developmental plans.\nUse DEM and other EO data to determine the flash flood hazards on the infrastructures and facilities\nMap the urban growth using time series EO data\n\n\n</t>
  </si>
  <si>
    <t>Yes</t>
  </si>
  <si>
    <t>Governmental organizations\nsome private sectors (e.g. oil companies)\n</t>
  </si>
  <si>
    <t>some fund for development of infrastructures e.g. updates of the receiving station\n\nother fund for yearly research and development to provide informed information for decision makers\n</t>
  </si>
  <si>
    <t>There is a national space policy and strategy for the country that been developed and always updated</t>
  </si>
  <si>
    <t>urban growth on the Nile Delta\nLand cover changes\n</t>
  </si>
  <si>
    <t>A workshop was help to all the user communities to assess their needs from satellite data that meet their requirements. It enabled to figure out the end user requirements on a national scale.</t>
  </si>
  <si>
    <t>Jesús</t>
  </si>
  <si>
    <t>Estrada</t>
  </si>
  <si>
    <t>European projects coordinator</t>
  </si>
  <si>
    <t>jmev@tragsa.es</t>
  </si>
  <si>
    <t>TRAGSA Group</t>
  </si>
  <si>
    <t>R&amp;D</t>
  </si>
  <si>
    <t>www.tragsa.es</t>
  </si>
  <si>
    <t>Conde de Peñalver</t>
  </si>
  <si>
    <t>Madrid</t>
  </si>
  <si>
    <t>ES</t>
  </si>
  <si>
    <t>www.smartopendata.eu
prodatamarket.eu</t>
  </si>
  <si>
    <t>IGN (National Geographic Institute - Spain) provider</t>
  </si>
  <si>
    <t>GEOSS Data Core user and provider</t>
  </si>
  <si>
    <t>European Commission through FP7 Project officers</t>
  </si>
  <si>
    <t>---</t>
  </si>
  <si>
    <t>NASA and ESA</t>
  </si>
  <si>
    <t>Spanish Public Administration</t>
  </si>
  <si>
    <t>no</t>
  </si>
  <si>
    <t>BG</t>
  </si>
  <si>
    <t>Hassan</t>
  </si>
  <si>
    <t>Mohy</t>
  </si>
  <si>
    <t>mining expert</t>
  </si>
  <si>
    <t>NARSS</t>
  </si>
  <si>
    <t>http://www.narss.sci.eg/</t>
  </si>
  <si>
    <t>Al azhar</t>
  </si>
  <si>
    <t>Most Algorithms at Envi</t>
  </si>
  <si>
    <t>Slobodan</t>
  </si>
  <si>
    <t>Nickovic</t>
  </si>
  <si>
    <t>Senior researcher</t>
  </si>
  <si>
    <t>nickovic@gmail.com</t>
  </si>
  <si>
    <t>Republic Hydrometeorological Service of Serbia</t>
  </si>
  <si>
    <t>Climate Research Centre</t>
  </si>
  <si>
    <t>http://www.hidmet.gov.rs/index_eng.php</t>
  </si>
  <si>
    <t>Kneza Viseslava</t>
  </si>
  <si>
    <t>Weather modification, Hydrology, weather forecast</t>
  </si>
  <si>
    <t>DRIHM - Distributed Research Infrastructure for Hydro-Meteorology; 
OrientGate - A network for the integration of climate knowledge into policy and planning. Funded by the EU South East Europe Transnational Cooperation Programme
SEERISK - Joint Disaster Management risk assessment and preparedness in the Danube macro-region; funded by the South East Europe Transnational Cooperation Programme. 
CARPATCLIM - Climate of the Carpathian Region; funded by the South East Europe Transnational Cooperation Programme. (2012-2014); Budget:</t>
  </si>
  <si>
    <t>ETA, NMME, NMMB, DREAM, HBV, HYPROM</t>
  </si>
  <si>
    <t>approx. 500 cpu;</t>
  </si>
  <si>
    <t>government, energy, agriculture, transport</t>
  </si>
  <si>
    <t>government budget</t>
  </si>
  <si>
    <t>floods, heat waves, cold waves, extreme weather</t>
  </si>
  <si>
    <t>Researcher</t>
  </si>
  <si>
    <t>Nicolae</t>
  </si>
  <si>
    <t>Ajtai</t>
  </si>
  <si>
    <t>Assitant Prof.</t>
  </si>
  <si>
    <t>nicolae.ajtai@ubbcluj.ro</t>
  </si>
  <si>
    <t>0040 742001231</t>
  </si>
  <si>
    <t>Babes-Bolyai University</t>
  </si>
  <si>
    <t>Environmental Science and Engineering</t>
  </si>
  <si>
    <t>enviro.ubbcluj.ro</t>
  </si>
  <si>
    <t>M. Kogalniceanu</t>
  </si>
  <si>
    <t>Cluj-Napoca</t>
  </si>
  <si>
    <t>FP7 ACTRISand H2020 ACTRIS-2 www.actris.eu</t>
  </si>
  <si>
    <t>INOE2000 Bucharest
UAIC Iasi
University of Bucharest
UPT Timisoara
National Meteorological Agency</t>
  </si>
  <si>
    <t>EARLINET
AERONET
MWRNET</t>
  </si>
  <si>
    <t>WRF Chem</t>
  </si>
  <si>
    <t>Central &amp; Eastern Europe</t>
  </si>
  <si>
    <t>uefiscdi.gov.ro
star.rosa.ro</t>
  </si>
  <si>
    <t>Liliana</t>
  </si>
  <si>
    <t>PREDA</t>
  </si>
  <si>
    <t>s.l.</t>
  </si>
  <si>
    <t>lily@physics.pub.ro</t>
  </si>
  <si>
    <t>(+)40214029102</t>
  </si>
  <si>
    <t>POLITEHNICA University of Bucharest</t>
  </si>
  <si>
    <t>Departement of  Physics</t>
  </si>
  <si>
    <t>http://www.upb.ro/; http://www.physics.pub.ro/</t>
  </si>
  <si>
    <t>Spl. independentei</t>
  </si>
  <si>
    <t>Bucharest</t>
  </si>
  <si>
    <t>laser applications, dosimetry, electronics, automation and control, applied chemistry</t>
  </si>
  <si>
    <t>Time series analysis</t>
  </si>
  <si>
    <t>INOE 2000
AERONET</t>
  </si>
  <si>
    <t>Liliana Preda
lily@physics.pub.ro</t>
  </si>
  <si>
    <t>network of computers</t>
  </si>
  <si>
    <t>Atomistilor</t>
  </si>
  <si>
    <t>National Institute of R&amp;D for Optoelectronics</t>
  </si>
  <si>
    <t>Remote Sensing</t>
  </si>
  <si>
    <t>Florica</t>
  </si>
  <si>
    <t>Toanca</t>
  </si>
  <si>
    <t>flori@inoe.ro</t>
  </si>
  <si>
    <t>http://environment.inoe.ro/</t>
  </si>
  <si>
    <t>Atomistilor Street</t>
  </si>
  <si>
    <t>Tijana</t>
  </si>
  <si>
    <t>Nikolic</t>
  </si>
  <si>
    <t>research assistant</t>
  </si>
  <si>
    <t>tijanaeco@gmail.com</t>
  </si>
  <si>
    <t>tijana.nikolic@dbe.uns.ac.rs</t>
  </si>
  <si>
    <t>BIOSENSE and Faculty of Science , University of Novi Sad</t>
  </si>
  <si>
    <t>Department of of Biology and Ecology</t>
  </si>
  <si>
    <t>http://biosens.rs/index.php/en/</t>
  </si>
  <si>
    <t>Trg Dositeja Obradovica</t>
  </si>
  <si>
    <t>21 000</t>
  </si>
  <si>
    <t>Novi Sad</t>
  </si>
  <si>
    <t>Biodiversity, Terrestrial Ecology,  Landscape Ecology , Land Use Planning, Environmental Management,Nature Management, Plant and Animal Ecology,Population Genetics</t>
  </si>
  <si>
    <t>ecological modeling, ecological network and spatial models
contact details: 
https://www.wageningenur.nl/en/Persons/Wieger-Wamelink.htm
http://www.ebd.csic.es/ricardo/ricardo.htm</t>
  </si>
  <si>
    <t>climate and climate change modelling
contact details: http://www.ff.bg.ac.rs/Nastavnici/Vladimir_Djurdjevic.html</t>
  </si>
  <si>
    <t>SUMO-SMART, LARCH, DIMO, MAXENT, BIOMAPPER,CIRCUITSCAPE</t>
  </si>
  <si>
    <t>Faculty of Physics, University of  Belgrade
Institute of Lowland Forestry and Environment,University of Novi Sad
Laboratory for Soil and Agroecology,NSSEME
JRC
BIOSENSE</t>
  </si>
  <si>
    <t>Zoran</t>
  </si>
  <si>
    <t>Mijic</t>
  </si>
  <si>
    <t>Assistant Research Professor</t>
  </si>
  <si>
    <t>zoran.mijic@ipb.ac.rs</t>
  </si>
  <si>
    <t>Institute of Physics</t>
  </si>
  <si>
    <t>Environmental Physics Laboratory</t>
  </si>
  <si>
    <t>www.ipb.ac.rs</t>
  </si>
  <si>
    <t>Pregrevica</t>
  </si>
  <si>
    <t>Member of EARLINET network
Assocciated member of ACTRIS-2</t>
  </si>
  <si>
    <t>Serbian Environmental Protection Agency, (responsible for  air quality, water in-situ measurement network)
Republic Hydrometeorological Servic of Serbia
Institute of Public Health, Belgrade (in-situ measurement  network in Belgrade)</t>
  </si>
  <si>
    <t>Dust REgional Atmospheric Model - DREAM</t>
  </si>
  <si>
    <t>European Center for Midium Range Forecasts – ECMWF</t>
  </si>
  <si>
    <t>http://dream.ipb.ac.rs</t>
  </si>
  <si>
    <t>Luka Ilic,
luka.ilic@ipb.ac.rs</t>
  </si>
  <si>
    <t>A 64CPU Server Cluster is used for simulations with 2TB storage running on Ubuntu Linux.
Additional computing and storage resources are available through Horizon 2020 VI-SEEM project on PARADOX cluster. Paradox iss an HP Proliant SL250s based cluster with the following components:
•	Compute nodes: HP Proliant SL250s 
•	Processors Type: Intel® Xeon® Processor E5-2670 (Sandy Bridge, 8 Core, 20M Cache, 2.60 GHz)
•	Number of nodes: 106 
•	Number of CPU cores: 1696
•	Number of GPUs: 106 NVIDIA® Tesla™ M2090 (5375MB of RAM, 512 CUDA cores at 1.3GHz, Compute capability 2.0)
•	RAM: 32 GB/node (4x8GB) DRR3 1600MHz
•	Network infrastructure: InfiniBand QDR
Operating system:
The operating system on PARADOX cluster is Scientific Linux 6.4.</t>
  </si>
  <si>
    <t>National Research Projects,</t>
  </si>
  <si>
    <t>Air quality measurement, water quality,</t>
  </si>
  <si>
    <t>KONTODIMOS</t>
  </si>
  <si>
    <t>HYDROGEOLOGIST</t>
  </si>
  <si>
    <t>kontodimos@igme.gr</t>
  </si>
  <si>
    <t>IGME</t>
  </si>
  <si>
    <t>HYDROGEOLOGY</t>
  </si>
  <si>
    <t>SPYROY LOUI</t>
  </si>
  <si>
    <t>ATHENS</t>
  </si>
  <si>
    <t>FEFLOW</t>
  </si>
  <si>
    <t>Ali</t>
  </si>
  <si>
    <t>Cyprus University of Technology</t>
  </si>
  <si>
    <t>Podgorica</t>
  </si>
  <si>
    <t>ME</t>
  </si>
  <si>
    <t>Ana</t>
  </si>
  <si>
    <t>Vukovic</t>
  </si>
  <si>
    <t>Assistant Professor</t>
  </si>
  <si>
    <t>pazisadana@gmail.com</t>
  </si>
  <si>
    <t>anavuk@agrif.bg.ac.rs</t>
  </si>
  <si>
    <t>Faculty of Agriculture, University of Belgrade</t>
  </si>
  <si>
    <t>Department for Horticulture</t>
  </si>
  <si>
    <t>http://www.agrif.bg.ac.rs</t>
  </si>
  <si>
    <t>Nemanjina</t>
  </si>
  <si>
    <t>Numerical atmospheric models, phenological models, crop models, different statistical models</t>
  </si>
  <si>
    <t>Mohamed</t>
  </si>
  <si>
    <t>Giza</t>
  </si>
  <si>
    <t>Research Associate</t>
  </si>
  <si>
    <t>nabil</t>
  </si>
  <si>
    <t>ben khatra</t>
  </si>
  <si>
    <t>Coordinator</t>
  </si>
  <si>
    <t>nabil.benkhatra@oss.org.tn</t>
  </si>
  <si>
    <t>benkhatra.nabil@gmail.com</t>
  </si>
  <si>
    <t>Sahara and sahel observatory</t>
  </si>
  <si>
    <t>http://www.oss-online.org/</t>
  </si>
  <si>
    <t>Boulevard du Leader Yasser Arafat</t>
  </si>
  <si>
    <t>B.P. 31</t>
  </si>
  <si>
    <t>Tunis</t>
  </si>
  <si>
    <t>TN</t>
  </si>
  <si>
    <t>www.oss-online.org/rep-sahel 
http://149.202.139.155:8080/geobricks/srv/eng/main.home 
http://ilwac.oss-online.org/ml-ilwac-gn2_10
http://www.oss-online.org/mena-delp/index.php/fr/</t>
  </si>
  <si>
    <t>Land cover mappin 
Capacity building and training 
Training tool kits</t>
  </si>
  <si>
    <t>Land cover mappin at different 
Capacity building and training 
Programme and project develpment</t>
  </si>
  <si>
    <t>LCCS</t>
  </si>
  <si>
    <t>West africa</t>
  </si>
  <si>
    <t>land cover mapping</t>
  </si>
  <si>
    <t>Landsat</t>
  </si>
  <si>
    <t>National institutions in charge of natural ressource managment</t>
  </si>
  <si>
    <t>OSS 2020 strategy</t>
  </si>
  <si>
    <t>Definition of map spécifications and production of the mpas</t>
  </si>
  <si>
    <t>Monitoring agriculture by remote sensing</t>
  </si>
  <si>
    <t>Several</t>
  </si>
  <si>
    <t>Dusko</t>
  </si>
  <si>
    <t>Mukaetov</t>
  </si>
  <si>
    <t>Univerity Professor</t>
  </si>
  <si>
    <t>d.mukaetov@zeminst.edu.mk</t>
  </si>
  <si>
    <t>d.mukaetov@t-home.mk</t>
  </si>
  <si>
    <t>Institute of Agriculture</t>
  </si>
  <si>
    <t>Soil Science and Plan Nutrition</t>
  </si>
  <si>
    <t>www.zeminst.edu.mk</t>
  </si>
  <si>
    <t>16-ta Makedonska brigada</t>
  </si>
  <si>
    <t>3a</t>
  </si>
  <si>
    <t>Skopje</t>
  </si>
  <si>
    <t>MK</t>
  </si>
  <si>
    <t>Capacity development on digital soil mapping and development of the Macedonian Soil Information System (MASIS), (FAO,TCP/MCD/3402)</t>
  </si>
  <si>
    <t>- Development of WEB Portal for the Macedonian Soil Information system with GDI Macedonia</t>
  </si>
  <si>
    <t>- Arc Map, Mdel builer,
- Spatial analyst
- 3D analyst</t>
  </si>
  <si>
    <t>- High resolution DTM (5 m.) - Derived from high resolution aerial photos,
- Satellite images- LANDSAT
- In-sity data data - average monthly and yearly metheorological and climatology data,
Digital topographyc maps (1:25000)</t>
  </si>
  <si>
    <t>- DTM - Ministry of Agriculture, Forestry and Water economy,
- Meteorological data- National Mehteorological Service,
- Digital topographic maps - Agency for Real estate cadastre</t>
  </si>
  <si>
    <t>www.maksoil.ukim.mk</t>
  </si>
  <si>
    <t>Dr. Dusko Mukaetov</t>
  </si>
  <si>
    <t>- Web server,
- Data base and back up server,
- Storage (8TB)
- Windows server operating system,
- ArcGIS for Desktop Standard
- ArcGIS Spatial Analyst 10.1,
- ArcGIS for Server Enterprise Standard 10.1,
- GIS Working stations</t>
  </si>
  <si>
    <t>- Digital soil map of the country,
- Soil erosion risk map,
- Land capability map,
- Soil property maps (e.g. soil texture, soil depth, soil organic mater content, soil reaction etc.)</t>
  </si>
  <si>
    <t>USGS</t>
  </si>
  <si>
    <t>- Ministry of Agriculture, Forestry and Water economy,
- Ministry of environment and spatial planing,
- Private companies,
- Private agricultural producers,
- NGO`s</t>
  </si>
  <si>
    <t>- Updating of Land Parcel information System of the Ministry of Agriculture, Forestry and Water economy,
- Updating of Digital land cadastre</t>
  </si>
  <si>
    <t>- Development of WEB GIS Portal for teh Macedonian Soil Information System</t>
  </si>
  <si>
    <t>- Land Parcel Identification System,
- Real estate castrate,
- Climatology and meteo maps</t>
  </si>
  <si>
    <t>Dragutin</t>
  </si>
  <si>
    <t>Protic</t>
  </si>
  <si>
    <t>CEO</t>
  </si>
  <si>
    <t>drale74@yahoo.com</t>
  </si>
  <si>
    <t>Gilab doo</t>
  </si>
  <si>
    <t>http://www.lab4gi.com/</t>
  </si>
  <si>
    <t>Ruzveltova</t>
  </si>
  <si>
    <t>1a</t>
  </si>
  <si>
    <t>Mostly with national academic and research organizations.</t>
  </si>
  <si>
    <t>Mostly with academic and research organizations.</t>
  </si>
  <si>
    <t>Estimation of biophysical parameters of vegetation (e.g. LAI, Chl/N content, biomass) from Vegetation Indices of physical models (e.g. PROSAIL)</t>
  </si>
  <si>
    <t>Optical multispectral</t>
  </si>
  <si>
    <t>Copernicus
NASA/USGS</t>
  </si>
  <si>
    <t>Interpolation of meteorological parameters (temperature and precipitation) using geo-statistics and EO data as predictors</t>
  </si>
  <si>
    <t>MODIS 8 days composites
CMORPH
NCDC’s
Global Historical Climate Network Dataset (GHCND), NCDC’s Global Surface Summary of Day (GSOD), International Surface
Temperature Initiative (ISTI), International Climate Assessment &amp; Dataset (ICA&amp;D), The Integrated Surface Database (ISD)</t>
  </si>
  <si>
    <t>Various meteorological stations networks
USGS</t>
  </si>
  <si>
    <t>USGS (Landsat 8, MODIS)
Copernicus (Sentinel-2)
NOAA (CMORPH data)</t>
  </si>
  <si>
    <t>Horizon2020</t>
  </si>
  <si>
    <t>Draz</t>
  </si>
  <si>
    <t>Advisor / formar President of DRC</t>
  </si>
  <si>
    <t>draz127@yahoo.com</t>
  </si>
  <si>
    <t>Desert Research Center (DRC)</t>
  </si>
  <si>
    <t>www.drc.gov.eg</t>
  </si>
  <si>
    <t>Mathaf El-Mataria</t>
  </si>
  <si>
    <t>Modflow</t>
  </si>
  <si>
    <t>BRANKA</t>
  </si>
  <si>
    <t>CUCA</t>
  </si>
  <si>
    <t>branka.cuca@cut.ac.cy</t>
  </si>
  <si>
    <t>http://www.cut.ac.cy/?languageId=2</t>
  </si>
  <si>
    <t>Saripolou</t>
  </si>
  <si>
    <t>2|8</t>
  </si>
  <si>
    <t>LIMASSOL</t>
  </si>
  <si>
    <t>one example is Soil erosion (RUSLE equation)</t>
  </si>
  <si>
    <t>- in-situ data and statistic info on rainfall; 
- experts opinion (for support practices factor);
- statistic data and literature (for land management);</t>
  </si>
  <si>
    <t>Metadata are not always available</t>
  </si>
  <si>
    <t>Coordination of EO activities in Cyprus could be largely improved, for example by joining to the European Space Agency.</t>
  </si>
  <si>
    <t>RSCy a conference co-organized by CUT is one of the highlights in EO sector in Cyprus. It has been organised annually since 2013. During the last edition in 2016, RSCy has hosted a workshop on "Copernicus Contribution on Cultural Heritage" with high level speakers from german Space Agency (DLR), European Commission and European Space Ageny.</t>
  </si>
  <si>
    <t>emil</t>
  </si>
  <si>
    <t>carstea</t>
  </si>
  <si>
    <t>researcher</t>
  </si>
  <si>
    <t>emilcarstea@gmail.com</t>
  </si>
  <si>
    <t>INOE2000</t>
  </si>
  <si>
    <t>http://www.inoe.ro/</t>
  </si>
  <si>
    <t>ACTRIS, EC 7th Framework Programme under "Research Infrastructures for Atmospheric Research"</t>
  </si>
  <si>
    <t>Babes-Bolyai" University of Cluj-Napoca, "Al. I. Cuza" University of Iasi, University of Bucharest</t>
  </si>
  <si>
    <t>Consiglio Nazionale delle Ricerche (CNR),National Observatory of Athens (NOA), Leibniz Institute for Tropospheric Research, DLR, NTUA,University of Cologne Institute of Geophysics &amp; Meteorology, Universitat Politecnica de Catalunya, Zentrum für Dynamik komplexer Systeme, Universität Potsdam,Institute of Geophysics, Polish Academy of Sciences, Max-Planck-Institut für Meteorologie,University of Hertfordshire</t>
  </si>
  <si>
    <t>SCC, MINX</t>
  </si>
  <si>
    <t>aerosol profiling, groundbase pollutants concentration</t>
  </si>
  <si>
    <t>public institutions, universities</t>
  </si>
  <si>
    <t>http://liverali.inoe.ro/</t>
  </si>
  <si>
    <t>STAR programe from ROSA</t>
  </si>
  <si>
    <t>EARLINET meeting</t>
  </si>
  <si>
    <t>Waseem</t>
  </si>
  <si>
    <t>Kamal</t>
  </si>
  <si>
    <t>waseemmostafa@yahoo.com</t>
  </si>
  <si>
    <t>The Research Institute for Groundwater (RIGW)</t>
  </si>
  <si>
    <t>https://www.facebook.com/rigw.org/?fref=nf</t>
  </si>
  <si>
    <t>Kanater Khairia</t>
  </si>
  <si>
    <t>Kaliobeya</t>
  </si>
  <si>
    <t>Groundwater modeling</t>
  </si>
  <si>
    <t>Visual Modflow , Net path</t>
  </si>
  <si>
    <t>GIS</t>
  </si>
  <si>
    <t>TR</t>
  </si>
  <si>
    <t>Hristo</t>
  </si>
  <si>
    <t>Nikolov</t>
  </si>
  <si>
    <t>res. sci.</t>
  </si>
  <si>
    <t>hristo@stil.bas.bg</t>
  </si>
  <si>
    <t>Space research and technology institute - BAS</t>
  </si>
  <si>
    <t>Remote sensing systems</t>
  </si>
  <si>
    <t>www.space.bas.bg</t>
  </si>
  <si>
    <t>Acad. Georgi Bonchev</t>
  </si>
  <si>
    <t>bl.1</t>
  </si>
  <si>
    <t>Sofia</t>
  </si>
  <si>
    <t>FP7 AEROFAST</t>
  </si>
  <si>
    <t>In-house</t>
  </si>
  <si>
    <t>ESA,USGS,</t>
  </si>
  <si>
    <t>landslides monitoring sites are online via GIS layers</t>
  </si>
  <si>
    <t>Ariana</t>
  </si>
  <si>
    <t>Branko</t>
  </si>
  <si>
    <t>Brkljač</t>
  </si>
  <si>
    <t>brkljacb@uns.ac.rs</t>
  </si>
  <si>
    <t>Biosense Institute</t>
  </si>
  <si>
    <t>Remote sensing &amp; GIS, Electrical engineering</t>
  </si>
  <si>
    <t>http://biosens.rs/index.php/en/people/a-z-listing#brkljač-branko</t>
  </si>
  <si>
    <t>Zorana Đinđića</t>
  </si>
  <si>
    <t>Ecosystems research, Carbon cycle, Data analytics</t>
  </si>
  <si>
    <t>Enorasis - http://www.enorasis.eu/
BalkanGEONet - http://www.balkangeo.net/</t>
  </si>
  <si>
    <t>Prof. Ante Vujić: http://www.lter-europe.net/lter-europe/about/contacts</t>
  </si>
  <si>
    <t>In house solutions resulting from academic work and collaboration, e.g. discriminative models based on classification and regression trees, generative models originating from statistical pattern recognition, model selection techniques, regression analysis.</t>
  </si>
  <si>
    <t>~ 50 TB, ~10^2 GB ram, ~10^2 CPU cores</t>
  </si>
  <si>
    <t>USGS, NASA, ESA</t>
  </si>
  <si>
    <t>Land cover and land use web based service.</t>
  </si>
  <si>
    <t>http://biosens.rs/index.php/en/eng/events/1st-biosense-workshop</t>
  </si>
  <si>
    <t>Luka</t>
  </si>
  <si>
    <t>Mitrovic</t>
  </si>
  <si>
    <t>office@meteo.co.me</t>
  </si>
  <si>
    <t>382 20 655 197</t>
  </si>
  <si>
    <t>Institute od Hidrometeorology and Seizmology</t>
  </si>
  <si>
    <t>www.zhms.gov.me</t>
  </si>
  <si>
    <t>IV Proleterske</t>
  </si>
  <si>
    <t>Numerical models</t>
  </si>
  <si>
    <t>Input data for numerical models from ECMWF Reding London</t>
  </si>
  <si>
    <t>server cluster  computers...</t>
  </si>
  <si>
    <t>Karem</t>
  </si>
  <si>
    <t>Ben Khaled</t>
  </si>
  <si>
    <t>Executive Director</t>
  </si>
  <si>
    <t>karem@3g-consult.de</t>
  </si>
  <si>
    <t>216-99-567869</t>
  </si>
  <si>
    <t>German Geoconsultants Group</t>
  </si>
  <si>
    <t>www.3g-geoconsult.com</t>
  </si>
  <si>
    <t>Indépendence</t>
  </si>
  <si>
    <t>GIS consulting &amp; Implimenation
Application developement
Data aquisation &amp; processing</t>
  </si>
  <si>
    <t>Milena</t>
  </si>
  <si>
    <t>/</t>
  </si>
  <si>
    <t>Kercheva</t>
  </si>
  <si>
    <t>Assoc. Prof.</t>
  </si>
  <si>
    <t>mkercheva@abv.bg</t>
  </si>
  <si>
    <t>soil@mail.bg</t>
  </si>
  <si>
    <t>Institute of Soil Science, Agrotechnology and Plant Protection "N. Poushkarov"</t>
  </si>
  <si>
    <t>Soil Physics</t>
  </si>
  <si>
    <t>www.issapp.org</t>
  </si>
  <si>
    <t>Shosse Bankya</t>
  </si>
  <si>
    <t>MARS-MERA 1996-1998</t>
  </si>
  <si>
    <t>Ministry of Environment and Water, Bulgaria
Ministry of Agriculture and Food, Bulgaria
RESAC</t>
  </si>
  <si>
    <t>JRC, Italy , European soil Bureau</t>
  </si>
  <si>
    <t>Prof. Svetla Rousseva, director of ISSAPP "Poushkarov|
svetlarousseva@gmail.com</t>
  </si>
  <si>
    <t>USLE -universal soil loss equation
CERES-wheat, CERES- maize -crop  productivity models
WinIsareg - irrigation scheduling
NLEAP - risk for nitrate leaching and pollution of groundwater
SWAT - soil water assessment tools</t>
  </si>
  <si>
    <t>ISSAPP "Poushkarov"</t>
  </si>
  <si>
    <t>Hayati</t>
  </si>
  <si>
    <t>Koyuncu</t>
  </si>
  <si>
    <t>Managing&amp;Research Director</t>
  </si>
  <si>
    <t>info@jeodijital.com</t>
  </si>
  <si>
    <t xml:space="preserve"> 90 312 2875378</t>
  </si>
  <si>
    <t>JEODIJITAL LTD.STI.</t>
  </si>
  <si>
    <t>www.jeodijital.com</t>
  </si>
  <si>
    <t>1424. Cadde No. 2/1 Cukurambar</t>
  </si>
  <si>
    <t>Cankaya, Ankara</t>
  </si>
  <si>
    <t>FP7 SEOCA - http://www.geo-seoca.net/</t>
  </si>
  <si>
    <t>SBA tasks under FP7 SEOCA project.</t>
  </si>
  <si>
    <t>EO data driven geophysical parameters/indexes</t>
  </si>
  <si>
    <t>Primarily NASA, USGS, ESA</t>
  </si>
  <si>
    <t>Hayati Koyuncu, PhD 
(Geology-Hydrogeology)
hayatik@jeodijital.com</t>
  </si>
  <si>
    <t>State of the art personal computers and environmental units with COTS digital image processing software.</t>
  </si>
  <si>
    <t>NASA, USGS, ESA</t>
  </si>
  <si>
    <t>Energy, Natural Resources and Environmental sectors</t>
  </si>
  <si>
    <t>Funding is available primarily for universities...</t>
  </si>
  <si>
    <t>Silvana</t>
  </si>
  <si>
    <t>Stevkova</t>
  </si>
  <si>
    <t>Head of division</t>
  </si>
  <si>
    <t>stevkova@yahoo.com</t>
  </si>
  <si>
    <t>Hydrometeorological Service</t>
  </si>
  <si>
    <t>Meteorological</t>
  </si>
  <si>
    <t>www.meteo.gov.mk</t>
  </si>
  <si>
    <t>skupi</t>
  </si>
  <si>
    <t>NNM5</t>
  </si>
  <si>
    <t>Ahmet</t>
  </si>
  <si>
    <t>Elif</t>
  </si>
  <si>
    <t>Sertel</t>
  </si>
  <si>
    <t>Prof. Dr./Director</t>
  </si>
  <si>
    <t>elif@cscrs.itu.edu.tr</t>
  </si>
  <si>
    <t>sertele@itu.edu.tr</t>
  </si>
  <si>
    <t>ITU-CSCRS</t>
  </si>
  <si>
    <t>Center of Satellite Communication and Remote Sensing</t>
  </si>
  <si>
    <t>http://www.cscrs.itu.edu.tr/</t>
  </si>
  <si>
    <t>Istanbul Technical University, Maslak Campus</t>
  </si>
  <si>
    <t>Uydu Yolu</t>
  </si>
  <si>
    <t>Maslak</t>
  </si>
  <si>
    <t>Land cover/use mapping, Digital Terrain Öodeling</t>
  </si>
  <si>
    <t>National</t>
  </si>
  <si>
    <t>Automatic ortho-rectification models, image processing algorithms to enhance spatial resolution of images, object-based classification algorithms, emprical models to relate in-situ and EO data</t>
  </si>
  <si>
    <t>USGS, Sentinels</t>
  </si>
  <si>
    <t>Ministries</t>
  </si>
  <si>
    <t>Mermer</t>
  </si>
  <si>
    <t>Research engineer</t>
  </si>
  <si>
    <t>amermer@tagem.gov.tr</t>
  </si>
  <si>
    <t>amermer06@gmail.com</t>
  </si>
  <si>
    <t>(90)5439453618</t>
  </si>
  <si>
    <t>Central Research Institute</t>
  </si>
  <si>
    <t>GIS&amp;remote Sensing</t>
  </si>
  <si>
    <t>http://arastirma.tarim.gov.tr/tarlabitkileri</t>
  </si>
  <si>
    <t>Sehit Cem Ersever CAd</t>
  </si>
  <si>
    <t>yenimahalle/Ankara</t>
  </si>
  <si>
    <t>crop/drought monitoring,  rangeland mapping</t>
  </si>
  <si>
    <t>AGROMETSHELL (FAO)</t>
  </si>
  <si>
    <t>Ali Mermer
alimermer06@gmail.com</t>
  </si>
  <si>
    <t>high capacity PC, GIS&amp;image processing softwares (ArcGIS, Eerdas licenses)</t>
  </si>
  <si>
    <t>crop monitoring bulletin</t>
  </si>
  <si>
    <t>NASA (MODIS data)</t>
  </si>
  <si>
    <t>public</t>
  </si>
  <si>
    <t>http://arastirma.tarim.gov.tr/tarlabitkileri/Menu/71/Bulten</t>
  </si>
  <si>
    <t>research fund and other instutional funds</t>
  </si>
  <si>
    <t>there have been actvities to launch earth observation satellites</t>
  </si>
  <si>
    <t>IBRAHIM</t>
  </si>
  <si>
    <t>GEDIK</t>
  </si>
  <si>
    <t>GIS Specialist, GIS Educator, Engineer</t>
  </si>
  <si>
    <t>igedik@dsi.gov.tr</t>
  </si>
  <si>
    <t>ibrahimgedik.cbs@gmail.com</t>
  </si>
  <si>
    <t>General Directorate of State Hydraulic Works (DSI in Turkish acronym)</t>
  </si>
  <si>
    <t>Department of Technology and GIS</t>
  </si>
  <si>
    <t>www.dsi.gov.tr</t>
  </si>
  <si>
    <t>Devlet Mahallesi</t>
  </si>
  <si>
    <t>Inonu Bulvari No: 16</t>
  </si>
  <si>
    <t>Cankaya / ANKARA</t>
  </si>
  <si>
    <t>hydrology</t>
  </si>
  <si>
    <t>TURKSAT
TUBITAK-SPACE
SPOT
QUICK BIRD
MIKE 21/11
HECRAS</t>
  </si>
  <si>
    <t>IBRAHIM GEDIK
KEMAL SEYREK
ALPER DINCER
BEGUM GUNEL</t>
  </si>
  <si>
    <t>TUBITAK UZAY</t>
  </si>
  <si>
    <t>CONGRES,
INSPIRE 2012</t>
  </si>
  <si>
    <t>Dabanlı</t>
  </si>
  <si>
    <t>Vice General Manager</t>
  </si>
  <si>
    <t>ahmet@basarsoft.com.tr</t>
  </si>
  <si>
    <t>Basarsoft Information Technology</t>
  </si>
  <si>
    <t>http://www.mapbis.com/</t>
  </si>
  <si>
    <t>Ceyhun Atıf Kansu Cd. No: 114 Bayraktar Center A Blok Ehlibeyt Mh.</t>
  </si>
  <si>
    <t>No: 114</t>
  </si>
  <si>
    <t>Ankara</t>
  </si>
  <si>
    <t>*GIS Software Training, Development (Web,Desktop,Mobile),
*GIS Data Collection and Navigation,
*GIS Infrastructure Software based on map of Electricity, Gas, Water, Telecommunication,
* In house GIS application development.</t>
  </si>
  <si>
    <t>FAO, The World Bank, OGC</t>
  </si>
  <si>
    <t>TUBITAK, TURKSAT, SSM.</t>
  </si>
  <si>
    <t>Thekla</t>
  </si>
  <si>
    <t>Loizou</t>
  </si>
  <si>
    <t>Computational Science User-Support and Training Specialist for HPC</t>
  </si>
  <si>
    <t>t.loizou@cyi.ac.cy</t>
  </si>
  <si>
    <t>The Cyprus Institute</t>
  </si>
  <si>
    <t>www.cyi.ac.cy</t>
  </si>
  <si>
    <t>Konstantinou Kavafi</t>
  </si>
  <si>
    <t>Nicosia</t>
  </si>
  <si>
    <t>- Digital Cultural Heritage
- Computational Sciences
- High Performance Computing</t>
  </si>
  <si>
    <t>FP7 Bachus
H2020 ACTRIS-2</t>
  </si>
  <si>
    <t>H2020 ACTRIS-2</t>
  </si>
  <si>
    <t>WRF
WRF-Chem</t>
  </si>
  <si>
    <t>weather.cyi.ac.cy</t>
  </si>
  <si>
    <t>Mostafa</t>
  </si>
  <si>
    <t>Resercher</t>
  </si>
  <si>
    <t>Groundwater Research Institute</t>
  </si>
  <si>
    <t>http://www.mwri.gov.eg/institutions-nationalwaterresercecenter.aspx</t>
  </si>
  <si>
    <t>El-kanater Elkhayra</t>
  </si>
  <si>
    <t>Arc Gis , Visual Mod Flow and net path.</t>
  </si>
  <si>
    <t>Andreas</t>
  </si>
  <si>
    <t>Kazantzidis</t>
  </si>
  <si>
    <t>Associate Professor</t>
  </si>
  <si>
    <t>akaza@upatras.gr</t>
  </si>
  <si>
    <t>University of Patras</t>
  </si>
  <si>
    <t>Physics</t>
  </si>
  <si>
    <t>http://atmosphere-upatras.gr/en/staff/andreaskazantzidis</t>
  </si>
  <si>
    <t>Physics Department</t>
  </si>
  <si>
    <t>Patras</t>
  </si>
  <si>
    <t>WRF</t>
  </si>
  <si>
    <t>Semir</t>
  </si>
  <si>
    <t>Ahmetspahić</t>
  </si>
  <si>
    <t>semir_ahmetspahic@hotmail.com</t>
  </si>
  <si>
    <t>E-Fax: +387 33 922 581</t>
  </si>
  <si>
    <t>GeoAVAS doo</t>
  </si>
  <si>
    <t>http://www.geoavas.com/</t>
  </si>
  <si>
    <t>Joze Penave</t>
  </si>
  <si>
    <t>Sarajevo</t>
  </si>
  <si>
    <t>ArcGIS</t>
  </si>
  <si>
    <t>Aljoša</t>
  </si>
  <si>
    <t>Žerjal</t>
  </si>
  <si>
    <t>cale@harphasea.si</t>
  </si>
  <si>
    <t>Harpha Sea, d.o.o. KOper</t>
  </si>
  <si>
    <t>www.harphasea.si</t>
  </si>
  <si>
    <t>Čevljarska ulica</t>
  </si>
  <si>
    <t>Koper</t>
  </si>
  <si>
    <t>SI</t>
  </si>
  <si>
    <t>safety, ecology, natural and cultural heritage/resources preservation</t>
  </si>
  <si>
    <t>GEOLOCALNET - EU FP6/SPACE/GALILEO 2005-2006
http://link.springer.com/chapter/10.1007%2F978-0-387-47524-0_29
SHAPE (2011 - 2014) IPA Adriatic
SHAPE project was focused on sustainable development in the Adriatic Sea, specifically in strengthening institutional support for the protection and management of resources (natural and cultural) and risk prevention.
The purpose of the project was to establish a multi-level and cross-system management of coastal areas, which would be focused on the rational use of resources and the ability to resolve conflicts between different uses. Based on the European strategies, Protocol on Integrated Coastal Zone Management and on the marine spatial planning, will be developed and tested models of management.
OliFLY - Olive Flies Remote Monitoring System (2015) (Fractals)
general objective is to develop a cost-effective, yet user-friendly system for automatic monitoring of olive fly occurrence and expanding by using smart application for android and iOS. 
SIPOD (2008) - national
System for detecting persons, vehicles and objects underwater (SIPOD) identifies intrudors and alarms the military units in case of unauthorized entrance in areas of interest. It also provides detection of submarine objects or objects on the seafloor and underwater or coastal constructions surveillance.
APSIS TIA 2007 - national
The aim of project was to develop floating platform for executing various measurements and surveys. APSIS is an automatic boat qualified for autonomous operations in shallow waters. It is a floating platform with complex measuring equipment of great precision, which moves on water surface powered by electric drive. It is easily portable and is in condition to carry out autonomously a number of measuring operations. After succesfull conclusion of the research project we implemented acquired knowledge in our own product and put it on the market.
 3D-MAP OF SEABED OF THE SLOVENIAN TERRITORIAL WATERS (R&amp;D MORS) - national
To improve the geospatial data of the Slovenian sea the project 3D-map of Seabed of the Slovenian Territorial Waters was carried out between 2006 and 2008. The result of the project is the software system with geospatial information of the Slovenian sea. The software enables interactive 3D visualization of all the data and it's integration with other sensors. The system, which was custom made and developed to meet the needs of end user, combines accurate sea data (bathymetry, sub-bottom profiles, sunken objects, navigational markings) with coastal land data (DTM and DOF).</t>
  </si>
  <si>
    <t>model 1</t>
  </si>
  <si>
    <t>- multibeam survey for marinas, ports and hiydroplants, national water agency
- underwater photogrammetry for national agencies and preservation agencies</t>
  </si>
  <si>
    <t>institutes, private sector, public</t>
  </si>
  <si>
    <t>Panagiotis</t>
  </si>
  <si>
    <t>Elias</t>
  </si>
  <si>
    <t>Director of R&amp;D</t>
  </si>
  <si>
    <t>p_ilias@neuropublic.gr</t>
  </si>
  <si>
    <t>Neuropublic S.A</t>
  </si>
  <si>
    <t>www.neuropublic.gr</t>
  </si>
  <si>
    <t>Methonis</t>
  </si>
  <si>
    <t>Piraeus</t>
  </si>
  <si>
    <t>FIWARE SmartAgriFood:
https://www.neuropublic.gr/en/activity-fields/gapp-en
IACS - Greek Payments:
https://www.neuropublic.gr/en/activity-fields/ypaat-en
https://www.neuropublic.gr/en/activity-fields/payment-agencies
Hellenic Space Technologies and Applications Cluster:
https://www.neuropublic.gr/en/activity-fields/si-cluster</t>
  </si>
  <si>
    <t>Neuropublic S.A is member of the Hellenic Space Technologies and Applications Cluster (http://www.si-cluster.gr/en/)</t>
  </si>
  <si>
    <t>Neuropublic S.A is member of  the European Association of Remote Sensing Companies (EARSC http://earsc.org/)</t>
  </si>
  <si>
    <t>The models use as an input various atmospheric and soil parameters and provide as outputs indexes relating with the stress state of the crop, the emergency level for various viruses and disease, the estimated need for irrigation activities etc.</t>
  </si>
  <si>
    <t>(see https://www.neuropublic.gr/en/activity-fields/xifi-en)</t>
  </si>
  <si>
    <t>Neuropublic is design and developing smart agriculture services.
(see https://www.neuropublic.gr/en/activity-fields/private-sector)</t>
  </si>
  <si>
    <t>Farming Organizations</t>
  </si>
  <si>
    <t>https://www.c-gaia.gr/services/gaia-infarm (GR only)</t>
  </si>
  <si>
    <t>http://www.si-cluster.gr/en/</t>
  </si>
  <si>
    <t>https://www.neuropublic.gr/en/activity-fields/si-cluster</t>
  </si>
  <si>
    <t>Haris</t>
  </si>
  <si>
    <t>Kontoes</t>
  </si>
  <si>
    <t>Research Director of National Observatory of Athens (NOA)
National Delegate of H2020 SPACE Program Committee - EC DG ENTR</t>
  </si>
  <si>
    <t>kontoes@noa.gr</t>
  </si>
  <si>
    <t>0030-210-8109186</t>
  </si>
  <si>
    <t>30-6932208817</t>
  </si>
  <si>
    <t>0030-210-6138343</t>
  </si>
  <si>
    <t>Institute for Astronomy &amp; Astrophysics, Space Applications and Remote Sensing</t>
  </si>
  <si>
    <t>http://www.noa.gr/</t>
  </si>
  <si>
    <t>Metaxa &amp; Vas. Pavlou</t>
  </si>
  <si>
    <t>GR-15236</t>
  </si>
  <si>
    <t>Disaster Risk Reduction, Natural Disaster Monitoring, Atmospheric Quality Monitoring, Urban Environment Monitoring</t>
  </si>
  <si>
    <t>BEYOND (http://beyond-eocenter.eu/), TELEIOS (http://www.earthobservatory.eu/), SAFER (https://earsc-portal.eu/display/EOSTAN/SAFER+Project), LINKER (https://www.zki.dlr.de/project/1394), LDA (http://www.ldathens.eu/), Risk EOS (http://www.copernicus.eu/projects/risk-eos), Copernicus EMS, Risk and Recovery.</t>
  </si>
  <si>
    <t>Copernicus EMS, Risk and Recovery.
 Vasilis Amiridis is a liaison for the Copernicus Work Program.</t>
  </si>
  <si>
    <t>Global Urban Observations</t>
  </si>
  <si>
    <t>WRF (ARW, NMM, CHEM)</t>
  </si>
  <si>
    <t>ΝΟΑΑ</t>
  </si>
  <si>
    <t>http://beyond-eocenter.eu/index.php/atmospheric/helmos-forecast</t>
  </si>
  <si>
    <t>Stavros Solomos, stavros@noa.gr</t>
  </si>
  <si>
    <t>NMM-DREAM</t>
  </si>
  <si>
    <t>Assimilation of satellite dust retrievals from MSG/SEVIRI</t>
  </si>
  <si>
    <t>NOAA
 ESA
 UK Met Office</t>
  </si>
  <si>
    <t>http://beyond-eocenter.eu/scripts/dust_static/dust.html</t>
  </si>
  <si>
    <t>Stavros Solomos,stavros@noa.gr</t>
  </si>
  <si>
    <t>FLEXPART</t>
  </si>
  <si>
    <t>FIREHUB data (http://ocean.space.noa.gr/FireHub)</t>
  </si>
  <si>
    <t>ESA, ΝΟΑ</t>
  </si>
  <si>
    <t>http://beyond-eocenter.eu/index.php/fires/fire-smoke-dispersion, Computational Capacities:
 HPC Clusters
 128 Intel(R) Xeon(R) CPU E5-2630 v3 @ 2.40GHz processors cluster</t>
  </si>
  <si>
    <t>FloodHub: BEYOND’s Floods Monitoring Service. We monitor all the flood events in Arachthos &amp; Acheloos river basins and we publish the flood mapping results produced following the processing of Sentinel-1 images from the Hellenic National Sentinel Data Mirror Site (the first fully automated process). We provide floods mapping and floods extent measuring. We have completed the processing and analysis for the first hydrological year with available Sentinel-1 images (2014-2015). We are now working on the second hydrological year (2015-2016). 
 DATA RETRIEVAL: The Hellenic SENTINEL Data HUB continuously monitors the ESA Collaborative Data HUB via a dedicated Application Programming Interface (API ). Each time a SENTINEL acquisition is available (Level-1, SLC or GRD) the Hellenic SENTINEL Data HUB extracts and stores the relevant metadata as well as the original acquisition data first at a short-term and finally at a local (NOA premises) long-term storage archive (100 TB volume).
 FLOODS MONITORING: The floods monitoring application consists of a number of processing modules: Binary Flood Mask extraction [A], Floods classification algorithm [C], Floods post-processing algorithm [D], Diachronic Overlay analysis algorithm [E], as well as a number of input data layers.</t>
  </si>
  <si>
    <t>ESA, Sentinel 1, BEYOND/NOA Collaborative Ground Segment http://groundsegment.space.noa.gr</t>
  </si>
  <si>
    <t>1) The Directorate of Hydroelectrical Production of the Public Power Corporation S.A. Hellas (PPC S.A.). We have established cooperation as there is a mutual interest in the field of studying floods and developing a methodology for monitoring and management of flood risks. We have signed a relevant MoU. (https://www.dei.gr/ecpage.aspx?id=4610&amp;nt=110&amp;lang=1)
 2) The Special Secretariat for Water of the Ministry of Environment, Energy and Climate Change. We have established cooperation as this authority is the relevant authority in Greece for the implementation of the European Union Floods Directive 2007/60/EC. (http://www.ypeka.gr/Default.aspx?tabid=246&amp;locale=en-US&amp;language=el-GR)</t>
  </si>
  <si>
    <t>http://beyond-eocenter.eu/index.php/floods</t>
  </si>
  <si>
    <t>Space Committee under the supervision of Technology and Research General Directorate</t>
  </si>
  <si>
    <t>Examples provided in Corallia sci-cluster (http://www.si-cluster.gr/en/)</t>
  </si>
  <si>
    <t>FireHub, FloodHub etc.</t>
  </si>
  <si>
    <t>Damir</t>
  </si>
  <si>
    <t>Behlulović</t>
  </si>
  <si>
    <t>Expert Adviser</t>
  </si>
  <si>
    <t>damir.behlulovic@fzap.gov.ba</t>
  </si>
  <si>
    <t>387 33 254-843</t>
  </si>
  <si>
    <t>Federal Institute of Agropedology</t>
  </si>
  <si>
    <t>Sector for monitoring and land information system</t>
  </si>
  <si>
    <t>www.agropedologija.gov.ba</t>
  </si>
  <si>
    <t>Dolina</t>
  </si>
  <si>
    <t>Agriculture and environment</t>
  </si>
  <si>
    <t>Filippos</t>
  </si>
  <si>
    <t>Tymvios</t>
  </si>
  <si>
    <t>Head of the IT section</t>
  </si>
  <si>
    <t>ftymvios@dom.moa.gov.cy</t>
  </si>
  <si>
    <t>Department of Meteorology, Cyprus</t>
  </si>
  <si>
    <t>IT Section</t>
  </si>
  <si>
    <t>www.moa.gov.cy/dom</t>
  </si>
  <si>
    <t>l.nikis</t>
  </si>
  <si>
    <t>lefkosia</t>
  </si>
  <si>
    <t>weather forecasting, climatological database</t>
  </si>
  <si>
    <t>metservice@dom.moa.gov.cy</t>
  </si>
  <si>
    <t>GIS splines for rainfall fields, simple statistics for all other measurements
Homogenization</t>
  </si>
  <si>
    <t>Weather Forecasting for : Public, air &amp; sea navigation, agriculture, farmers, fisheries, tourist industry, building industry
Severe weather warnings for all the above
Seasonal Forecasting for all the above
Climate change projections for policy makers</t>
  </si>
  <si>
    <t>Eumetsat</t>
  </si>
  <si>
    <t>public (media), civil aviation, navigation, port authorities, public authorities</t>
  </si>
  <si>
    <t>Successfull research proposals</t>
  </si>
  <si>
    <t>Copernicus</t>
  </si>
  <si>
    <t>Alexandre</t>
  </si>
  <si>
    <t>Duclaux</t>
  </si>
  <si>
    <t>manager</t>
  </si>
  <si>
    <t>ad.sige@gmail.com</t>
  </si>
  <si>
    <t>a.duclaux@sig-environnement.com</t>
  </si>
  <si>
    <t>06 61 17 16 38</t>
  </si>
  <si>
    <t>05 37 75 83 06</t>
  </si>
  <si>
    <t>Société d'ingénierie géomatique et environnementale</t>
  </si>
  <si>
    <t>http://sig-environnement.com/</t>
  </si>
  <si>
    <t>rue Asshoul, Aviation</t>
  </si>
  <si>
    <t>6 bis</t>
  </si>
  <si>
    <t>Waste management
Environnemental  impact assessment
Land management
Integrated water ressources management
Oceanography</t>
  </si>
  <si>
    <t>CRTS: Centre royal de la télédétection spatiale</t>
  </si>
  <si>
    <t>Model composed of multiple spectral indexes.</t>
  </si>
  <si>
    <t>Landsat, modis, GeoEye, Pleiades, spot,</t>
  </si>
  <si>
    <t>USGS
IGN
ESA</t>
  </si>
  <si>
    <t>hm.sige@gmail.com</t>
  </si>
  <si>
    <t>Ocean bottom dept extraction</t>
  </si>
  <si>
    <t>MODIS</t>
  </si>
  <si>
    <t>see CRTS: crts.gov.ma</t>
  </si>
  <si>
    <t>Exclusive satellite data provider</t>
  </si>
  <si>
    <t>Oravec</t>
  </si>
  <si>
    <t>Senior Administrative Coordinator</t>
  </si>
  <si>
    <t>doravec@rec.org</t>
  </si>
  <si>
    <t>Regional Environmental Center</t>
  </si>
  <si>
    <t>www.rec.org</t>
  </si>
  <si>
    <t>Kosovska</t>
  </si>
  <si>
    <t>REC Country Office Serbia has been in close cooperation with the SEPA. In role of the implementation agency, we get their data from online monitoring stations and show them on the IS. Also we just finishing GIS system for the PRTR purpose.</t>
  </si>
  <si>
    <t>Maria</t>
  </si>
  <si>
    <t>Hatzaki</t>
  </si>
  <si>
    <t>Lecturer</t>
  </si>
  <si>
    <t>marhat@geol.uoa.gr</t>
  </si>
  <si>
    <t>30 210 7274192</t>
  </si>
  <si>
    <t>National and Kapodistrian University of Athens</t>
  </si>
  <si>
    <t>Laboratory of Climatology and Atmospheric Environment, Department of Geology and Geoenvironment</t>
  </si>
  <si>
    <t>http://www.geol.uoa.gr/index.php/en/</t>
  </si>
  <si>
    <t>GR 15784</t>
  </si>
  <si>
    <t>WRF model</t>
  </si>
  <si>
    <t>Hellenic National Meteorolgical Service
ECMWF
NCEP/NCAR
ECA&amp;D
CMIP5
MODIS
ENSEMBLES</t>
  </si>
  <si>
    <t>Algorithms for data processing and plotting</t>
  </si>
  <si>
    <t>Boban</t>
  </si>
  <si>
    <t>Jolović</t>
  </si>
  <si>
    <t>Head of the department</t>
  </si>
  <si>
    <t>geozavodrs@teol.net</t>
  </si>
  <si>
    <t>b.jolovic@yahoo.com</t>
  </si>
  <si>
    <t>Geological Survey of the Republic of Srpska</t>
  </si>
  <si>
    <t>Geological Information System and Central Geological Archive</t>
  </si>
  <si>
    <t>www.geozavodrs.com</t>
  </si>
  <si>
    <t>Vuka Karadžića</t>
  </si>
  <si>
    <t>148b</t>
  </si>
  <si>
    <t>Zvornik</t>
  </si>
  <si>
    <t>GIS tools</t>
  </si>
  <si>
    <t>-Private geological companies
-Hydro-meteorological Institute
-National and local civil protection organisations
-Republic administration for geodetic and property affairs</t>
  </si>
  <si>
    <t>Private companies deliver data about results of the different kind of geological monitoring to geological Survey in accordance with the Low on geological explorations</t>
  </si>
  <si>
    <t>Symsaris</t>
  </si>
  <si>
    <t>Account Manager</t>
  </si>
  <si>
    <t>e.symsaris@terraspatium.gr</t>
  </si>
  <si>
    <t>30 2106748540</t>
  </si>
  <si>
    <t>TERRA SPATIUM SA</t>
  </si>
  <si>
    <t>www.terraspatium.gr</t>
  </si>
  <si>
    <t>Ardittou</t>
  </si>
  <si>
    <t>GR-11636</t>
  </si>
  <si>
    <t>Several EO models</t>
  </si>
  <si>
    <t>Vedad</t>
  </si>
  <si>
    <t>Demir</t>
  </si>
  <si>
    <t>zgeolbih@bih.net.ba</t>
  </si>
  <si>
    <t>info@fzzg.gov.ba</t>
  </si>
  <si>
    <t>387 33 625 208</t>
  </si>
  <si>
    <t>387 33 621 567</t>
  </si>
  <si>
    <t>Geological Survey of Federation of Bosnia and Herzegovina</t>
  </si>
  <si>
    <t>Geological mapping</t>
  </si>
  <si>
    <t>http://www.fzzg.gov.ba/</t>
  </si>
  <si>
    <t>Ustanička</t>
  </si>
  <si>
    <t>Arcgis</t>
  </si>
  <si>
    <t>Ahed</t>
  </si>
  <si>
    <t>Qatarneh</t>
  </si>
  <si>
    <t>Consultant Engineer</t>
  </si>
  <si>
    <t>ahed_j@yahoo.com</t>
  </si>
  <si>
    <t>00962 779420788</t>
  </si>
  <si>
    <t>Royal Jordanian Geographic Centre</t>
  </si>
  <si>
    <t>www.rjgc.gov.jo</t>
  </si>
  <si>
    <t>Ahmad Altarawneh Str.</t>
  </si>
  <si>
    <t>we use the following commercial software :
- ERDAS 
- PCI
- ArcGIS
- SOCETSET
- ENVI</t>
  </si>
  <si>
    <t>All available commercial providers:
Landsat, SPOT, GeoEye, MODIS, Orbview,..etc</t>
  </si>
  <si>
    <t>Ljiljana</t>
  </si>
  <si>
    <t>jean</t>
  </si>
  <si>
    <t>sciare</t>
  </si>
  <si>
    <t>Professor, director EEWRC</t>
  </si>
  <si>
    <t>j.sciare@cyi.ac.cy</t>
  </si>
  <si>
    <t>357 22 208 675</t>
  </si>
  <si>
    <t>EEWRC</t>
  </si>
  <si>
    <t>http://www.cyi.ac.cy/</t>
  </si>
  <si>
    <t>Konstantinou Kavafi Street</t>
  </si>
  <si>
    <t>Aglantzia</t>
  </si>
  <si>
    <t>Archeology, High Performance Computer</t>
  </si>
  <si>
    <t>CRU, EMEP, CyI data</t>
  </si>
  <si>
    <t>T. Christoudias, CyI
P. Hadjinicolaou, CyI</t>
  </si>
  <si>
    <t>http://www.cyi.ac.cy/index.php/castorc/about-the-center/the-cytera-hpc-facility.html</t>
  </si>
  <si>
    <t>International Conference on Remote Sensing and Geoinformation of Environment</t>
  </si>
  <si>
    <t>Giorgos</t>
  </si>
  <si>
    <t>Papadavid</t>
  </si>
  <si>
    <t>Agricultural Research Officer A</t>
  </si>
  <si>
    <t>papadavid@ari.gov.cy</t>
  </si>
  <si>
    <t>gpapaday@yahoo.com</t>
  </si>
  <si>
    <t>Agricultural Research Institute Cyprus</t>
  </si>
  <si>
    <t>www.ari.gov.cy</t>
  </si>
  <si>
    <t>Athalassa str</t>
  </si>
  <si>
    <t>nicosia</t>
  </si>
  <si>
    <t>agricultural thematics</t>
  </si>
  <si>
    <t>SEBAL
FAO adapted to satellite data</t>
  </si>
  <si>
    <t>Dekić</t>
  </si>
  <si>
    <t>Head of Numerical Weather Prediction Department</t>
  </si>
  <si>
    <t>ljiljana.dekic@hidmet.gov.rs</t>
  </si>
  <si>
    <t>lj.dekic@gmail.com</t>
  </si>
  <si>
    <t>381 64 838 52 28</t>
  </si>
  <si>
    <t>Hydrometeorological Service of Serbia</t>
  </si>
  <si>
    <t>Numerical Weather Prediction Department</t>
  </si>
  <si>
    <t>www.hidmet.gov.rs</t>
  </si>
  <si>
    <t>WRF NMM    NMMB</t>
  </si>
  <si>
    <t>ECMWF, DWD</t>
  </si>
  <si>
    <t>As a member state we can use ECMWF Cray.</t>
  </si>
  <si>
    <t>Zivkovic</t>
  </si>
  <si>
    <t>Momcilo</t>
  </si>
  <si>
    <t>momcilo.zivkovic@sewa-weather.com</t>
  </si>
  <si>
    <t>SEWA d.o.o (South Environment and Weather Agency)</t>
  </si>
  <si>
    <t>www.sewa-weather.com</t>
  </si>
  <si>
    <t>Zahumska</t>
  </si>
  <si>
    <t>11 000</t>
  </si>
  <si>
    <t>http://www.see-grid-sci.eu/</t>
  </si>
  <si>
    <t>Wrf-nmm, NMMB, Eta</t>
  </si>
  <si>
    <t>NCEP USA</t>
  </si>
  <si>
    <t>Institutional</t>
  </si>
  <si>
    <t>Research &amp; Acedemic</t>
  </si>
  <si>
    <t>Commercial</t>
  </si>
  <si>
    <t>End User</t>
  </si>
  <si>
    <t>GIS/mapping service provider &amp; End User with in house GIS/mapping capabilities</t>
  </si>
  <si>
    <t>Climate change</t>
  </si>
  <si>
    <t>Food security</t>
  </si>
  <si>
    <t>Climate change &amp; Food security</t>
  </si>
  <si>
    <t>Food security &amp; Access to raw materials</t>
  </si>
  <si>
    <t>Climate change &amp; Food security &amp; Access to raw materials &amp; Energy</t>
  </si>
  <si>
    <t>Climate change &amp; Access to raw materials &amp; Energy</t>
  </si>
  <si>
    <t>Food security &amp; Energy</t>
  </si>
  <si>
    <t>Climate change &amp; Energy</t>
  </si>
  <si>
    <t>Food security &amp; Access to raw materials &amp; Energy</t>
  </si>
  <si>
    <t>Climate change &amp; Food security &amp; Energy</t>
  </si>
  <si>
    <t>Access to raw materials &amp; Energy</t>
  </si>
  <si>
    <t>Other</t>
  </si>
  <si>
    <t>Food security &amp; Access to raw materials &amp; Other</t>
  </si>
  <si>
    <t>Climate change &amp; Other</t>
  </si>
  <si>
    <t>Energy &amp; Other</t>
  </si>
  <si>
    <t>Climate change &amp; Food security &amp; Access to raw materials &amp; Energy &amp; Other</t>
  </si>
  <si>
    <t>Food security &amp; Other</t>
  </si>
  <si>
    <t>Climate change &amp; Food security &amp; Energy &amp; Other</t>
  </si>
  <si>
    <t>Climate change &amp; Food security &amp; Other</t>
  </si>
  <si>
    <t>Climate change &amp; Energy &amp; Other</t>
  </si>
  <si>
    <t>Climate change &amp; Food security &amp; Access to raw materials &amp; Other</t>
  </si>
  <si>
    <t xml:space="preserve">Value-adder </t>
  </si>
  <si>
    <t>None</t>
  </si>
  <si>
    <t>Low</t>
  </si>
  <si>
    <t>Moderate</t>
  </si>
  <si>
    <t>High</t>
  </si>
  <si>
    <t>Ground-based/in-situ monitoring networks/facilities</t>
  </si>
  <si>
    <t>Modelling and computing processing capacities</t>
  </si>
  <si>
    <t>Ground-based/in-situ monitoring networks/facilities &amp; Modelling and computing processing capacities</t>
  </si>
  <si>
    <t>Space-borne capacities &amp; Modelling and computing processing capacities</t>
  </si>
  <si>
    <t>Space-borne capacities &amp; Ground-based/in-situ monitoring networks/facilities &amp; Modelling and computing processing capacities</t>
  </si>
  <si>
    <t>Modelling and computing processing capacities &amp; EO data exploitation for the provision of value-adding services and products</t>
  </si>
  <si>
    <t>Ground-based/in-situ monitoring networks/facilities &amp; Modelling and computing processing capacities &amp; EO data exploitation for the provision of value-adding services and products</t>
  </si>
  <si>
    <t>Space-borne capacities &amp; Modelling and computing processing capacities &amp; EO data exploitation for the provision of value-adding services and products</t>
  </si>
  <si>
    <t>Space-borne capacities &amp; Ground-based/in-situ monitoring networks/facilities &amp; Modelling and computing processing capacities &amp; EO data exploitation for the provision of value-adding services and products</t>
  </si>
  <si>
    <t>EO data exploitation for the provision of value-adding services and products</t>
  </si>
  <si>
    <t xml:space="preserve">Modelling and computing processing capacities &amp; EO data exploitation for the provision of value-adding services and products &amp; </t>
  </si>
  <si>
    <t>Meteorological/Climatic &amp; Atmospheric Composition/Profiling</t>
  </si>
  <si>
    <t>Meteorological/Climatic &amp; Soil attributes/Spectra</t>
  </si>
  <si>
    <t>Meteorological/Climatic &amp; Hydrometric/Water Quality &amp; Soil attributes/Spectra</t>
  </si>
  <si>
    <t>Hydrometric/Water Quality &amp; Soil attributes/Spectra</t>
  </si>
  <si>
    <t>Atmospheric Composition/Profiling &amp; Soil attributes/Spectra</t>
  </si>
  <si>
    <t>Soil attributes/Spectra &amp;Meteorological/Climatic</t>
  </si>
  <si>
    <t>Meteorological/Climatic &amp; Atmospheric Composition/Profiling &amp; Hydrometric/Water Quality &amp; Soil attributes/Spectra &amp; Energy/Radiation</t>
  </si>
  <si>
    <t>Hydrometric/Water Quality &amp; Soil attributes/Spectra &amp; Energy/Radiation</t>
  </si>
  <si>
    <t>Atmospheric Composition/Profiling &amp; Energy/Radiation</t>
  </si>
  <si>
    <t>Meteorological/Climatic &amp; Atmospheric Composition/Profiling &amp; Energy/Radiation</t>
  </si>
  <si>
    <t>Meteorological/Climatic &amp; Energy/Radiation</t>
  </si>
  <si>
    <t>Meteorological/Climatic &amp; Hydrometric/Water Quality &amp; Soil attributes/Spectra &amp; Energy/Radiation</t>
  </si>
  <si>
    <t>Hydrometric/Water Quality &amp; Energy/Radiation</t>
  </si>
  <si>
    <t>Hydrometric/Water Quality &amp; Soil attributes/Spectra &amp; Other</t>
  </si>
  <si>
    <t>Energy/Radiation &amp; Other</t>
  </si>
  <si>
    <t>Meteorological/Climatic &amp; Atmospheric Composition/Profiling &amp; Hydrometric/Water Quality &amp; Other</t>
  </si>
  <si>
    <t>Hydrometric/Water Quality &amp; Other</t>
  </si>
  <si>
    <t>Soil attributes/Spectra &amp; Other</t>
  </si>
  <si>
    <t>Meteorological/Climatic &amp; Atmospheric Composition/Profiling &amp; Hydrometric/Water Quality &amp; Soil attributes/Spectra &amp; Energy/Radiation &amp; Other</t>
  </si>
  <si>
    <t>Geospatial data</t>
  </si>
  <si>
    <t>Geospatial data &amp; Remote sensing data</t>
  </si>
  <si>
    <t>Remote sensing data</t>
  </si>
  <si>
    <t>Geospatial data &amp; Remote sensing data &amp; In-situ data</t>
  </si>
  <si>
    <t>Remote sensing data &amp; In-situ data</t>
  </si>
  <si>
    <t>Geospatial data &amp; In-situ data</t>
  </si>
  <si>
    <t>In-situ data</t>
  </si>
  <si>
    <t>In-situ data &amp; Other</t>
  </si>
  <si>
    <t>Geospatial data &amp; Remote sensing data &amp; In-situ data &amp; Other</t>
  </si>
  <si>
    <t>Geospatial data &amp; Other</t>
  </si>
  <si>
    <t>Local</t>
  </si>
  <si>
    <t>Local &amp; National</t>
  </si>
  <si>
    <t>Regional</t>
  </si>
  <si>
    <t>Local &amp; National &amp; Regional</t>
  </si>
  <si>
    <t>National &amp; Regional</t>
  </si>
  <si>
    <t>Local &amp; Regional</t>
  </si>
  <si>
    <t>Global</t>
  </si>
  <si>
    <t>Local &amp; National &amp; Regional &amp; Global</t>
  </si>
  <si>
    <t>Regional &amp; Global</t>
  </si>
  <si>
    <t>North Africa &amp; Middle East</t>
  </si>
  <si>
    <t>Middle East</t>
  </si>
  <si>
    <t>Balkans</t>
  </si>
  <si>
    <t>North Africa &amp; Middle East &amp; Balkans</t>
  </si>
  <si>
    <t>Middle East &amp; Balkans</t>
  </si>
  <si>
    <t>Balkans &amp; Other</t>
  </si>
  <si>
    <t>North Africa &amp; Other</t>
  </si>
  <si>
    <t>North Africa &amp; Middle East &amp; Balkans &amp; Other</t>
  </si>
  <si>
    <t>North Africa &amp; Balkans &amp; Other</t>
  </si>
  <si>
    <t>Balkans/Middle East/North AfricaOther9</t>
  </si>
  <si>
    <t>Geospatial data &amp;Remote sensing data &amp;In-situ data</t>
  </si>
  <si>
    <t>North Africa</t>
  </si>
  <si>
    <t>Server Clusters</t>
  </si>
  <si>
    <t>Server Clusters &amp; HPC Clusters</t>
  </si>
  <si>
    <t>Cloud Infrastructure</t>
  </si>
  <si>
    <t>Cloud Infrastructure &amp; Virtualization Infrastructure &amp; Processing Power Capacity</t>
  </si>
  <si>
    <t>Server Clusters &amp; Processing Power Capacity</t>
  </si>
  <si>
    <t>Virtualization Infrastructure &amp; Processing Power Capacity</t>
  </si>
  <si>
    <t>Processing Power Capacity</t>
  </si>
  <si>
    <t>Server Clusters &amp; Virtualization Infrastructure &amp; Processing Power Capacity</t>
  </si>
  <si>
    <t>HPC Clusters &amp; Processing Power Capacity</t>
  </si>
  <si>
    <t>Server Clusters &amp; Cloud Infrastructure &amp; Virtualization Infrastructure &amp; Processing Power Capacity</t>
  </si>
  <si>
    <t>HPC Clusters &amp; Cloud Infrastructure &amp; Virtualization Infrastructure &amp; Processing Power Capacity</t>
  </si>
  <si>
    <t>Cloud Infrastructure &amp; Processing Power Capacity</t>
  </si>
  <si>
    <t>Server Clusters &amp;Processing Power Capacity</t>
  </si>
  <si>
    <t>Virtualization Infrastructure &amp;Processing Power Capacity</t>
  </si>
  <si>
    <t>Server Clusters &amp; HPC Clusters &amp; Virtualization Infrastructure &amp; Processing Power Capacity</t>
  </si>
  <si>
    <t>Server Clusters &amp; Other</t>
  </si>
  <si>
    <t>Processing Power Capacity &amp; Other</t>
  </si>
  <si>
    <t>Agriculture</t>
  </si>
  <si>
    <t>All are provided freely</t>
  </si>
  <si>
    <t>Some are charged for</t>
  </si>
  <si>
    <t>All are charged for</t>
  </si>
  <si>
    <t>Yes, for infrastructure development</t>
  </si>
  <si>
    <t>Yes, for EO market development</t>
  </si>
  <si>
    <t>Yes, for infrastructure development &amp; Yes, for R&amp;D</t>
  </si>
  <si>
    <t>Yes, for infrastructure development &amp; Yes, for EO market development &amp; Yes, for R&amp;D</t>
  </si>
  <si>
    <t>Yes, for R&amp;D</t>
  </si>
  <si>
    <t>Yes, for EO market development &amp; Yes, for R&amp;D</t>
  </si>
  <si>
    <t>Scarce</t>
  </si>
  <si>
    <t>Basic</t>
  </si>
  <si>
    <t>Fully Integrated</t>
  </si>
  <si>
    <t>In specific thematic areas</t>
  </si>
  <si>
    <t>Fully engaged</t>
  </si>
  <si>
    <t>Yes under specific conditions</t>
  </si>
  <si>
    <t>Yes I would like to receive the newsletter</t>
  </si>
  <si>
    <t>Yes I would like to be informed on upcoming events</t>
  </si>
  <si>
    <t>Yes to both</t>
  </si>
  <si>
    <t>No, thank you</t>
  </si>
  <si>
    <t>Value-adder &amp; GIS/mapping service provider</t>
  </si>
  <si>
    <t>Value-adder &amp; GIS/mapping service provider &amp; End User with in house GIS/mapping capabilities</t>
  </si>
  <si>
    <t>Value-adder &amp; GIS/mapping service provider &amp; End User with in house GIS/mapping capabilities &amp; End User</t>
  </si>
  <si>
    <t>Value-adder &amp; End User with in house GIS/mapping capabilities</t>
  </si>
  <si>
    <t>Value-adder &amp; End User with in house GIS/mapping capabilities &amp; End User</t>
  </si>
  <si>
    <t>Raw data owner / provider &amp; Value-adder &amp; GIS/mapping service provider</t>
  </si>
  <si>
    <t xml:space="preserve">Raw data owner / provider &amp; Value-adder </t>
  </si>
  <si>
    <t>Raw data owner / provider &amp; Value-adder &amp; GIS/mapping service provider &amp; End User with in house GIS/mapping capabilities &amp; End User</t>
  </si>
  <si>
    <t>Raw data owner / provider &amp; Value-adder &amp; GIS/mapping service provider &amp; End User with in house GIS/mapping capabilities</t>
  </si>
  <si>
    <t>Raw data owner / provider &amp; Value-adder &amp; End User with in house GIS/mapping capabilities</t>
  </si>
  <si>
    <t>Raw data owner / provider</t>
  </si>
  <si>
    <t>Raw data owner / provider &amp; Value-adder &amp; End User</t>
  </si>
  <si>
    <t>Raw data owner / provider &amp; GIS/mapping service provider &amp; End User with in house GIS/mapping capabilities</t>
  </si>
  <si>
    <t>Energy &amp; Climate change &amp; Food security</t>
  </si>
  <si>
    <t>Energy &amp; Access to raw materials</t>
  </si>
  <si>
    <t>Virtualization Infrastructure &amp; Server Clusters &amp; HPC Clusters</t>
  </si>
  <si>
    <t>Virtualization Infrastructure &amp; Server Clusters</t>
  </si>
  <si>
    <t>Cloud Infrastructure &amp;Virtualization Infrastructure &amp; Processing Power Capacity</t>
  </si>
  <si>
    <t>HPC Clusters &amp; Cloud Infrastructure &amp;Processing Power Capacity</t>
  </si>
  <si>
    <t>Ecosystems &amp; Land Use / Cover and Change &amp; Agriculture</t>
  </si>
  <si>
    <t>Ecosystems &amp; Land Use / Cover and Change &amp; Forest</t>
  </si>
  <si>
    <t>Ecosystems &amp; Land Motion/Ground Movement &amp; Land Use / Cover and Change</t>
  </si>
  <si>
    <t>Land Use / Cover and Change &amp; Agriculture</t>
  </si>
  <si>
    <t>Ecosystems &amp; Land Use / Cover and Change &amp; Urban Areas &amp; Forest &amp; Agriculture</t>
  </si>
  <si>
    <t>Agriculture &amp;Land Use / Cover and Change</t>
  </si>
  <si>
    <t>Floods</t>
  </si>
  <si>
    <t>Air Quality</t>
  </si>
  <si>
    <t>Inland Water &amp; Land Use / Cover and Change &amp; Geology &amp; Forest &amp; Air Quality &amp; Marine Ecosystem &amp; Agriculture</t>
  </si>
  <si>
    <t>Ecosystems &amp; Inland Water &amp; Infrastructure &amp; Air Quality &amp; Climate &amp; Weather &amp; Floods &amp; Agriculture</t>
  </si>
  <si>
    <t>Inland Water &amp; Land Use / Cover and Change &amp; Forest &amp; Weather &amp; Agriculture</t>
  </si>
  <si>
    <t>Air Quality &amp; Climate</t>
  </si>
  <si>
    <t>Inland Water &amp; Land Use / Cover and Change &amp; Urban Areas &amp; Infrastructure &amp; Forest &amp; Climate &amp; Weather &amp; Floods &amp; Agriculture</t>
  </si>
  <si>
    <t>Ecosystems &amp; Land Motion/Ground Movement &amp; Inland Water &amp; Land Use / Cover and Change &amp; Geology &amp; Urban Areas &amp; Infrastructure &amp; Forest &amp; Snow and Ice &amp; Marine Ecosystem &amp; Floods &amp; Fires &amp; Agriculture &amp; Other</t>
  </si>
  <si>
    <t>Ecosystems &amp; Inland Water &amp; Land Use / Cover and Change &amp; Geology &amp; Infrastructure &amp; Marine Ecosystem &amp; Floods</t>
  </si>
  <si>
    <t>Climate &amp; Weather &amp; Agriculture</t>
  </si>
  <si>
    <t>Ecosystems &amp; Land Motion/Ground Movement &amp; Forest &amp; Marine Ecosystem &amp; Floods &amp; Fires &amp; Agriculture &amp; Other</t>
  </si>
  <si>
    <t>Land Motion/Ground Movement &amp; Inland Water &amp; Land Use / Cover and Change &amp; Geology &amp; Urban Areas &amp; Infrastructure &amp; Forest</t>
  </si>
  <si>
    <t>Ecosystems &amp; Inland Water &amp; Land Use / Cover and Change &amp; Marine Ecosystem &amp; Floods &amp; Agriculture</t>
  </si>
  <si>
    <t>Land Motion/Ground Movement &amp; Other</t>
  </si>
  <si>
    <t>Ecosystems &amp; Land Motion/Ground Movement &amp; Land Use / Cover and Change &amp; Geology &amp; Infrastructure &amp; Marine Ecosystem &amp; Floods &amp; Other</t>
  </si>
  <si>
    <t>Ecosystems &amp; Land Use / Cover and Change &amp; Geology &amp; Urban Areas &amp; Forest &amp; Marine Ecosystem &amp; Floods &amp; Fires &amp; Agriculture</t>
  </si>
  <si>
    <t>Ecosystems &amp; Land Motion/Ground Movement &amp; Inland Water &amp; Land Use / Cover and Change &amp; Urban Areas &amp; Air Quality &amp; Climate &amp; Marine Ecosystem &amp; Floods &amp; Agriculture</t>
  </si>
  <si>
    <t>Tal</t>
  </si>
  <si>
    <t>Svoray</t>
  </si>
  <si>
    <t>Prof. and Chair</t>
  </si>
  <si>
    <t>tsvoray@bgu.ac.il</t>
  </si>
  <si>
    <t>Ben-Gurion University of the Negev</t>
  </si>
  <si>
    <t>Geography and Environmental Development</t>
  </si>
  <si>
    <t>http://in.bgu.ac.il/humsos/geog/Pages/default.aspx</t>
  </si>
  <si>
    <t>Rager</t>
  </si>
  <si>
    <t>Beer-Sheva</t>
  </si>
  <si>
    <t>IL</t>
  </si>
  <si>
    <t>Soil moisture modeling</t>
  </si>
  <si>
    <t>Tal Svoray
BGU
tsvoray@bgu.ac.il</t>
  </si>
  <si>
    <t>Yaron</t>
  </si>
  <si>
    <t>Ogen</t>
  </si>
  <si>
    <t>Ph.D student</t>
  </si>
  <si>
    <t>yaronogen@gmail.com</t>
  </si>
  <si>
    <t>Remote Sensing Lab, Tel-Aviv University</t>
  </si>
  <si>
    <t>Department of Geography and Human Environment</t>
  </si>
  <si>
    <t>http://www.tau.ac.il/~rslweb/index.html</t>
  </si>
  <si>
    <t>Zelig</t>
  </si>
  <si>
    <t>Tel Aviv</t>
  </si>
  <si>
    <t>EO-miners, EUFAR-1, EUFAR-2</t>
  </si>
  <si>
    <t>GeoMIN and energy</t>
  </si>
  <si>
    <t>1. Leading international EO working group
via ISPRS IGARSS and EUFAR.
2. Organizing conferences and workshops
on EO related issues.
3. Consulting and providing knowhow in EO-HSR related issues.
4. Member of scientific commities in space administration of US and Israel.</t>
  </si>
  <si>
    <t>1. Leading international EO working group
via ISPRS IGARSS and EUFAR.
2. Research collaboration with EU countries and EO issues.
3. Organizing conferences and workshops
on EO related issues.
4. Participating in international initiatives
such as World soils spectral library.
5. Consulting and providing knowhow in EOHSR related issues.
6. Member of scientific commities in space administration of US and Israel.
7. Editing special issues of Remote sensing
journals</t>
  </si>
  <si>
    <t>Soil attributes, atmosphere, mam-made
materials, water and vegetation modeling</t>
  </si>
  <si>
    <t>Space-borne: Landsat, Hyperion,
Sentinel-2, ASTER, Chris-proba
Air-borne: GER-63, DAIS-7915, CASI,
AVIRIS, HYSPEX, APEX, ASH, AISA-eagle,
AISA-hawk, FENIX, OWL, TELOPS</t>
  </si>
  <si>
    <t>Nimrod Carmon
nimrod.rslab@gmail.com
+972548155639</t>
  </si>
  <si>
    <t>Yes. Hooked to super computer in high
volume of CPU</t>
  </si>
  <si>
    <t>ISA and ministry of science and
infrastructure support</t>
  </si>
  <si>
    <t>by ISA headquarter</t>
  </si>
  <si>
    <t>Research between ISA and ASI for vicarious
calibration of HSR orbital sensors (SHALOM
and PRISMA) with relation to electrooptic
and aerospace companies such as: IAI, ELOP
and Telespatio</t>
  </si>
  <si>
    <t>Mostly for military applications</t>
  </si>
  <si>
    <t>6th ERSEL SIG - IS 2009
IAC 2015
many small workshops events country wide</t>
  </si>
  <si>
    <t>LEA</t>
  </si>
  <si>
    <t>LEVI SHALEV</t>
  </si>
  <si>
    <t>Head of GIS Departemt</t>
  </si>
  <si>
    <t>leas@taldor.co.il</t>
  </si>
  <si>
    <t>972-50-5818954</t>
  </si>
  <si>
    <t>972-3-9298280</t>
  </si>
  <si>
    <t>TALDOR</t>
  </si>
  <si>
    <t>gis</t>
  </si>
  <si>
    <t>http://www.taldor.co.il</t>
  </si>
  <si>
    <t>Harokmim</t>
  </si>
  <si>
    <t>HOLON</t>
  </si>
  <si>
    <t>Land use, Infrastructure, Real Estate</t>
  </si>
  <si>
    <t>Data Models</t>
  </si>
  <si>
    <t>Municipalities, Goveremental Oficces</t>
  </si>
  <si>
    <t>http://netanyagis.co.il/gisnew
http://gis4.taldor.co.il/afulanew</t>
  </si>
  <si>
    <t>Jelena</t>
  </si>
  <si>
    <t>Matic Varenica</t>
  </si>
  <si>
    <t>Head of department for topography</t>
  </si>
  <si>
    <t>jmatic-varenica@rgz.gov.rs</t>
  </si>
  <si>
    <t>381 11 715 2689</t>
  </si>
  <si>
    <t>Republic geodetic authority</t>
  </si>
  <si>
    <t>Sector for topography and cartography, Department for topography</t>
  </si>
  <si>
    <t>www.rgz.gov.rs</t>
  </si>
  <si>
    <t>Vojvode Misica Boulevard</t>
  </si>
  <si>
    <t>Republic Geodetic Authority  is a separate organization of the Government of the Republic of Serbia and produces, update  and maintain gespatial data on national level.
 It is in charge of technical and administrative business relating to state survey,  Real Estate Cadastre, Cadastre of Utilities rights, Adress Registry, basic geodetic works, topographic-cartographic activities, remote sensoing, real-esate mass valuation appraisal, national spatial data infrastructure, geomagnetism and aeronomy and other relevant activities defined by Law.</t>
  </si>
  <si>
    <t>- "Establishment of Natuional spatial data infrastructure and Remote sensing Centre for the Republic of Serbia - Based on Integrated Geo-Inforation Solution" - IGIS Project (http://www.rgz.gov.rs/template1.asp?PageName=2014_03_28_03&amp;MenuID=0040063) 
- "IMPULS Project - Cooperation of Western Balkan Countries  and development of SDI in the Western Balkan Countries" (http://www.rgz.gov.rs/template1a.asp?PageName=donatorski_projekti_2005&amp;MenuID=0040063)
-ELF Project - European Location Framework (www.elfproject.eu)
-ISCGM -Global Mapping Project (http://www.iscgm.org);
- "Rural development - Efficient Land Management:Component4" (GIZ);</t>
  </si>
  <si>
    <t>-Provision of EO data and flood hazard and landslide hazard maps in the case of floods 2014 to the governmental, local self-governmental and public service institutions; 
-Provision of EO data for implementation of national development projects in the field of risk management and environment protecton;
-Provision of remote sensing products to the agriculture, forestry, water management, construction, environment and statistic for private and bublic sector.</t>
  </si>
  <si>
    <t>Data distributors (Vekom Geo d.o.o. - not long term sustainable partners</t>
  </si>
  <si>
    <t>Airbus Defence and Space, EuroGeographics, UNGGIM, ISCGM, INTERMAGNET, EUPOS</t>
  </si>
  <si>
    <t>-  Object oriented satellite image classification 
-  Estimation of byophisical parameters by using Prospect/Sail phycsical model</t>
  </si>
  <si>
    <t>ground control points</t>
  </si>
  <si>
    <t>- Republic geodetic authority (own data)
 - Airbus Defence and Space
 - Digital Globe
-  National institutions (pedology, crops, infrastructure, environmental data etc.)</t>
  </si>
  <si>
    <t>http://www.geosrbija.rs/</t>
  </si>
  <si>
    <t>Director of RGA</t>
  </si>
  <si>
    <t>Hazard, land cover, land use, agriculture and environmental maps</t>
  </si>
  <si>
    <t>Governmental institutions , local self-government bodies and public service enterpreneurships</t>
  </si>
  <si>
    <t>High impact no, within development project yes
High impact EO dedicated workshop planned to be held in September 15th 2016 "SD4SD -Satellita Data For Sustainable Development"</t>
  </si>
  <si>
    <t>Simona</t>
  </si>
  <si>
    <t>Condurache-Bota</t>
  </si>
  <si>
    <t>Ph. D. Associate Professor</t>
  </si>
  <si>
    <t>scondurache@ugal.ro</t>
  </si>
  <si>
    <t>Dunarea de Jos University of Galati, Romania</t>
  </si>
  <si>
    <t>Chemistry, Physics and Environment Department</t>
  </si>
  <si>
    <t>www.ugal.ro</t>
  </si>
  <si>
    <t>Domneasca</t>
  </si>
  <si>
    <t>Galati</t>
  </si>
  <si>
    <t>Materials Science</t>
  </si>
  <si>
    <t>http://www.solace.ugal.ro/index.php/en/</t>
  </si>
  <si>
    <t>http://www.geo.uaic.ro/ro/</t>
  </si>
  <si>
    <t>http://www.oulu.fi/english/</t>
  </si>
  <si>
    <t>correlations</t>
  </si>
  <si>
    <t>weather and climate information for agriculture</t>
  </si>
  <si>
    <t>MARIA</t>
  </si>
  <si>
    <t>TOMBROU-TZELLA</t>
  </si>
  <si>
    <t>Assoc. Professor</t>
  </si>
  <si>
    <t>mtombrou@phys.uoa.gr</t>
  </si>
  <si>
    <t>maria.tombrou@gmail.com</t>
  </si>
  <si>
    <t>National and Kapodestrian University of Athens</t>
  </si>
  <si>
    <t>Physics / Environmenta Physics and Meteorology</t>
  </si>
  <si>
    <t>http://www.uoa.gr/</t>
  </si>
  <si>
    <t>Panepistimiou</t>
  </si>
  <si>
    <t>Integrated computational assessment via remote observation system – ICAROS, 1998– 1999, ENVIRONMENT AND CLIMATE, EU
Integrated computational assessment via remote observation system – ICAROS, 1998– 1999, ENVIRONMENT AND CLIMATE, EU</t>
  </si>
  <si>
    <t>I dont have much information, this is anactivity undertaken by colleagues</t>
  </si>
  <si>
    <t>This is an activity undertaken by colleagues</t>
  </si>
  <si>
    <t>WRF-CHEM mesoscale atmospheric and chemistry model</t>
  </si>
  <si>
    <t>initial, lateral and boundary conditions from the National Centers for Environmental Prediction (NCEP) global Final (FNL) Analysis (1.0º × 1.0º) The sea-surface temperature (SST)  from the Group for High Resolution Sea Surface Temperature (GHRSST) Level 4 Multiscale Ultrahigh Resolution (MUR) Global Foundation Sea Surface Temperature Analysis data (0.011º × 0.011º), SST measurements. Land use soil categories (US Geological Survey; USGS)</t>
  </si>
  <si>
    <t>Aggeliki Dandou (Ph.D)
antant@phys.uoa
Elissavet Bossioli (Ph.D)
ebossiol@phys.uoa.gr</t>
  </si>
  <si>
    <t>GEOSCHEM Global atmospheric chemistry model (http://acmg.seas.harvard.edu/)</t>
  </si>
  <si>
    <t>Assimilated data by the Goddard Earth Observing System (GEOS) of NASA Global Modelling and Assimilation Office (GMAO, http://gmao.gsfc.nasa.gov). 
Inventory for fossil fuel emissions from the Global Emission Inven- tory Activity (GEIA)</t>
  </si>
  <si>
    <t>Anna Protonotariou (Ph.D)
aprot@phys.uoa.gr</t>
  </si>
  <si>
    <t>Serge</t>
  </si>
  <si>
    <t>RIAZANOFF</t>
  </si>
  <si>
    <t>serge.riazanoff@visioterra.fr</t>
  </si>
  <si>
    <t>33 9 6130 6628</t>
  </si>
  <si>
    <t>33 6 0784 8456</t>
  </si>
  <si>
    <t>VisioTerra</t>
  </si>
  <si>
    <t>www.visioterra.fr</t>
  </si>
  <si>
    <t>rue Albert Einstein</t>
  </si>
  <si>
    <t>Champs-sur-Marne</t>
  </si>
  <si>
    <t>Access / Visualisation / Sharing of Sentinel data and Copernicus products.</t>
  </si>
  <si>
    <t>Regular provision of EO data to oil petroleum companies.
Use of EO data to detect changes along railways.
Production of interferometry maps.
Development of specific software applications to use EO data.</t>
  </si>
  <si>
    <t>Provision of Web portals to access / visualize / share Sentinel and meteorological data.</t>
  </si>
  <si>
    <t>Aggregation of meteorological data to derive climatic trends.</t>
  </si>
  <si>
    <t>Reanalysis data from ECMWF</t>
  </si>
  <si>
    <t>http://visioterra.org/VtWeb/</t>
  </si>
  <si>
    <t>Grégory MAZABRAUD</t>
  </si>
  <si>
    <t>VtWeb infrastructure in VisioTerra (360 TB, 1Gb/s symmetrical)</t>
  </si>
  <si>
    <t>Monitoring changes in land use / land cover
Tracking drifts of oil spills
Detection and cartography of oil seepages</t>
  </si>
  <si>
    <t>We use a broad range of data from ESA, ECMWF, NASA, USGS, Jaxa, NGCC</t>
  </si>
  <si>
    <t>ESA, TOTAL</t>
  </si>
  <si>
    <t>Right now, French government is in favour of charged data but this is being changing gradually towards a free data policy.</t>
  </si>
  <si>
    <t>Many projects are on-going through "pôles d'excellence" between universities / research institutes and SME.</t>
  </si>
  <si>
    <t>GéoPortail</t>
  </si>
  <si>
    <t>See http://lesrencontres.decryptageo.fr/ 
or http://georezo.net/agenda.php?accueil=1#1507</t>
  </si>
  <si>
    <t>Silvo</t>
  </si>
  <si>
    <t>Zlebir</t>
  </si>
  <si>
    <t>Adviser to the Director General</t>
  </si>
  <si>
    <t>silvo.zlebir@gov.si</t>
  </si>
  <si>
    <t>386 41 695 422</t>
  </si>
  <si>
    <t>Slovenian Environmental Agency</t>
  </si>
  <si>
    <t>http://www.arso.gov.si/</t>
  </si>
  <si>
    <t>Vojkova</t>
  </si>
  <si>
    <t>1/b</t>
  </si>
  <si>
    <t>Ljubljana</t>
  </si>
  <si>
    <t>- environmental monitoring
- seismology
- national meteorological service
- national hydrological service
- environmental licensing and permitting</t>
  </si>
  <si>
    <t>- Copernicus in situ coordination
- Drought Management Centre for SE Europe http://www.dmcsee.org/</t>
  </si>
  <si>
    <t>- provision of air quality in situ data
- provision of Land Service data (CLC)
- Copernicus Marine Monitorng Service regular use
- Copernicus Atmosphere Service regular use
- Copernicus Emergency Management Service use</t>
  </si>
  <si>
    <t>- National insitute of Biology - Marine Biological Station: www.nib.si/mbp/sl/
- Geological Survey of Slovenia: www.geo-zs.si/index.php/en/
- Centre of Excellenence Space: www.space.si
- others</t>
  </si>
  <si>
    <t>- EEA: www.eea.europa.eu
- UMETSAT: www.eumetsat.int
- EUMETNET: www.eumetnet.eu
- EUROGOOS: www.eurogoos.eu
- WMO: www.wmo.int
- GEO: www.earthobservations.org
- Copernicus: www.copernicus.eu
- others</t>
  </si>
  <si>
    <t>Aladin, ocean modellling</t>
  </si>
  <si>
    <t>central europe, adriatic sea</t>
  </si>
  <si>
    <t>arso.gov.si</t>
  </si>
  <si>
    <t>cluster, 400 nodes</t>
  </si>
  <si>
    <t>Slovenian Environment Agency, regular budget (limited)</t>
  </si>
  <si>
    <t>University of Ljubljana &amp; Slovenian Environment Agency &amp; Centre of Excellence Space.si</t>
  </si>
  <si>
    <t>- integrated hydro/meteorologcal and environmental monitorng at the Slovenian Environemnt Agency</t>
  </si>
  <si>
    <t>- DMCSEE (Drought Management Centre for South Eastern Europe) workshops</t>
  </si>
  <si>
    <t>Sekuloska Simonovikj</t>
  </si>
  <si>
    <t>Consultant</t>
  </si>
  <si>
    <t>tijanasekuloska@gmail.com</t>
  </si>
  <si>
    <t>PointPro Consulting</t>
  </si>
  <si>
    <t>www.pointpro.com.mk</t>
  </si>
  <si>
    <t>Maksim Gorki</t>
  </si>
  <si>
    <t>QGIS etc.</t>
  </si>
  <si>
    <t>Sladjana</t>
  </si>
  <si>
    <t>Marjanovic</t>
  </si>
  <si>
    <t>SEO</t>
  </si>
  <si>
    <t>zikic@inosens.rs</t>
  </si>
  <si>
    <t>011 6752 894</t>
  </si>
  <si>
    <t>TopoGIS doo</t>
  </si>
  <si>
    <t>http://www.topogis.rs/</t>
  </si>
  <si>
    <t>Takovska</t>
  </si>
  <si>
    <t>European</t>
  </si>
  <si>
    <t>Autoddesk</t>
  </si>
  <si>
    <t>All</t>
  </si>
  <si>
    <t>Daniel</t>
  </si>
  <si>
    <t>Barok</t>
  </si>
  <si>
    <t>Consultant for international collaboration</t>
  </si>
  <si>
    <t>danielbarok@gmail.com</t>
  </si>
  <si>
    <t>Daniel Barok</t>
  </si>
  <si>
    <t>Gilad</t>
  </si>
  <si>
    <t>Rosh Ha Ayin</t>
  </si>
  <si>
    <t>Consulting governmental organizations like the Ministry of Science, Technology &amp; Space or Ministry of Foreign Affairs in the field of International Collaborations on bilateral basis or with international organizations</t>
  </si>
  <si>
    <t>Connecting Israeli researchers with their colleagues.
Membership in the International board of I-BEC
Former expert in the EC Space Programme Committee
Former expert in the UN COPUOS and UN OOSA</t>
  </si>
  <si>
    <t>I have a relatively broad network that can be used for international R&amp;D projects</t>
  </si>
  <si>
    <t>Irrelevant</t>
  </si>
  <si>
    <t>After launch...</t>
  </si>
  <si>
    <t>The Israel Space Agency is a coordinating HQ of the Israeli Civil Space Sector (e.g Academia, Research and Industry) we don't have dedicated infrastructure</t>
  </si>
  <si>
    <t>In the academia and projects initiated by ISA and counterparts like other foreign Space Agencies or partnership in Horizon 2020 programme</t>
  </si>
  <si>
    <t>Directives for Israel Space Agency (ISA)</t>
  </si>
  <si>
    <t>Collaboration between the universities and private entrepreneurs or service providers</t>
  </si>
  <si>
    <t>ImageSat International company, operators and owners of EROS commercial satellites or airborne imagery service providers like OFEK and others.</t>
  </si>
  <si>
    <t>IGARSS
IAC 2015</t>
  </si>
  <si>
    <t>Yes, under specific conditions</t>
  </si>
  <si>
    <t>GIS/mapping service provider</t>
  </si>
  <si>
    <t>GIS/mapping service provider &amp; Raw data owner / provider</t>
  </si>
  <si>
    <t xml:space="preserve">Value-adder (data process, modelling) </t>
  </si>
  <si>
    <t>Raw data owner / provider &amp; Value-adder (data process, modelling)  &amp; End User with in house GIS/mapping capabilities &amp; End User</t>
  </si>
  <si>
    <t>Raw data owner / provider &amp; Value-adder (data process, modelling)  &amp; GIS/mapping service provider &amp; End User with in house GIS/mapping capabilities &amp; End User</t>
  </si>
  <si>
    <t>End User with in house GIS/mapping capabilities</t>
  </si>
  <si>
    <t>Food security &amp; Climate change</t>
  </si>
  <si>
    <t>Space-borne capacities &amp;Ground-based/In-situ monitoring networks/facilities</t>
  </si>
  <si>
    <t>Space-borne capacities &amp; Ground-based/In-situ monitoring networks/facilities &amp; Modelling and computing processing capacities &amp; EO data exploitation for the provision of value-adding services and products</t>
  </si>
  <si>
    <t>EO data exploitation for the provision of value-adding services and products/Modelling and computing processing capacities/Ground-based/In-situ monitoring networks/facilities</t>
  </si>
  <si>
    <t>Modelling and computing processing capacities/Ground-based/In-situ monitoring networks/facilities/Ground-based/In-situ monitoring networks/facilities</t>
  </si>
  <si>
    <t>Meteorological/Climatic &amp; Other</t>
  </si>
  <si>
    <t>Meteorological/Climatic &amp; Hydrometric/Water Quality &amp; Soil attributes/Spectra &amp; Other</t>
  </si>
  <si>
    <t>National/Local</t>
  </si>
  <si>
    <t>Local &amp; Global</t>
  </si>
  <si>
    <t>Server Clusters &amp; HPC Clusters &amp; Cloud Infrastructure &amp; Virtualization Infrastructure &amp; Processing Power Capacity</t>
  </si>
  <si>
    <t>Fully Engaged</t>
  </si>
  <si>
    <t>Ecosystems, Inland Water, Land Use / Cover &amp; Change, Urban Areas, Infrastructure, Forest, Floods, Fires, Agriculture, Other</t>
  </si>
  <si>
    <t>Inland Water, Land Use / Cover &amp; Change, Metocean, Geology, Forest, Climate, Marine Ecosystem, Floods, Fires, Agriculture, Other</t>
  </si>
  <si>
    <t>Fouad</t>
  </si>
  <si>
    <t>MOUNIR</t>
  </si>
  <si>
    <t>Professor</t>
  </si>
  <si>
    <t>mounirf@hotmail.com</t>
  </si>
  <si>
    <t>National Forest School of Engineers</t>
  </si>
  <si>
    <t>Management and Economy of Natural Resources and Envirement</t>
  </si>
  <si>
    <t>www.enfi.ac.ma</t>
  </si>
  <si>
    <t>Boulevard Moulay Youssef</t>
  </si>
  <si>
    <t>na</t>
  </si>
  <si>
    <t>Salé</t>
  </si>
  <si>
    <t>forestry and natural resources management</t>
  </si>
  <si>
    <t>CRTS</t>
  </si>
  <si>
    <t>supervised classification, image segmentation, SVM,</t>
  </si>
  <si>
    <t>Landsat, SEA, National meteorological department,</t>
  </si>
  <si>
    <t>softwares</t>
  </si>
  <si>
    <t>Forest department, Ministry of agriculture, Ministry of environment, Local authorities, Private companies</t>
  </si>
  <si>
    <t>forest fire static and dynamic mapping, agriculture management mapping, environment monitoring, water production and quality, etc</t>
  </si>
  <si>
    <t>Loubna</t>
  </si>
  <si>
    <t>Elmansouri</t>
  </si>
  <si>
    <t>loubna.elmansouri@yahoo.fr</t>
  </si>
  <si>
    <t>l.elmansouri@iav.ac.ma</t>
  </si>
  <si>
    <t>HASSAN 2 Institute</t>
  </si>
  <si>
    <t>College of Geomatic Sciences and Surveying Engineering</t>
  </si>
  <si>
    <t>iav.ac.ma</t>
  </si>
  <si>
    <t>Madinat Alirfane</t>
  </si>
  <si>
    <t>Thematic cartography</t>
  </si>
  <si>
    <t>- CRTS
- INRA
-Ministries</t>
  </si>
  <si>
    <t>Several Schools of topography worldwide (ign France)</t>
  </si>
  <si>
    <t>Hydrological algorithm HECM</t>
  </si>
  <si>
    <t>- mapping change in urban and forest areas
- Predict risk areas of flood, fires and desertification
- prdict yield crop</t>
  </si>
  <si>
    <t>yes</t>
  </si>
  <si>
    <t>Public Departements</t>
  </si>
  <si>
    <t>continuig education of private sector personal
Students training</t>
  </si>
  <si>
    <t>consulting</t>
  </si>
  <si>
    <t>hassene</t>
  </si>
  <si>
    <t>HAMDI</t>
  </si>
  <si>
    <t>INGÉNIEUR GÉOLOGUE</t>
  </si>
  <si>
    <t>hassenehamdi@gmail.com</t>
  </si>
  <si>
    <t>hassenehamdi@meteo.tn</t>
  </si>
  <si>
    <t>INSTITUT NATIONAL DE LA METEOROLOGIE</t>
  </si>
  <si>
    <t>GÉOPHYSIQUE ET ASTRONOMIE</t>
  </si>
  <si>
    <t>www.meteo.tn</t>
  </si>
  <si>
    <t>Avenue Mohammed Ali Akid Citée Olympique</t>
  </si>
  <si>
    <t>Géophysique,Sismologie,Astronomie : surveillance ,acquisition de données,traitement et études.</t>
  </si>
  <si>
    <t>http://www.emsc-csem.org/
http://www.gfz-potsdam.de/startseite/</t>
  </si>
  <si>
    <t>Géodynamique de la Tunisie  et évaluation de l'aléa sismique en collaboration avec l'office national des mines , les universités et les écoles d'ingénieurs.</t>
  </si>
  <si>
    <t>Surveillance de l'activité sismique autour de la méditerranée et dans le monde en collaboration avec le centre sismologique euro-méditerranéen  gfz laboratoire géoscience azur.</t>
  </si>
  <si>
    <t>modèles de l'institut national de la météorologie</t>
  </si>
  <si>
    <t>clients publics</t>
  </si>
  <si>
    <t>Taieb</t>
  </si>
  <si>
    <t>BOUMEAZA</t>
  </si>
  <si>
    <t>professor</t>
  </si>
  <si>
    <t>taiebboumeaza@yahoo.fr</t>
  </si>
  <si>
    <t>taiebboumeaza2@gmail.com</t>
  </si>
  <si>
    <t>University Hassan II of Casablana</t>
  </si>
  <si>
    <t>Geography</t>
  </si>
  <si>
    <t>http://www.uh2c.ma</t>
  </si>
  <si>
    <t>Hassan II Avenue</t>
  </si>
  <si>
    <t>PoBox 546</t>
  </si>
  <si>
    <t>Mohammedia</t>
  </si>
  <si>
    <t>This is held between departments of geography in others universities in Morocco</t>
  </si>
  <si>
    <t>This is held with the university of Liege in Belgium since 1996 , with 4 projects about The east of Morocco, and also about the Moulouya river basin.</t>
  </si>
  <si>
    <t>Aster and SPOTand LANDSAT data</t>
  </si>
  <si>
    <t>Aster Data and SPOT data</t>
  </si>
  <si>
    <t>No idea</t>
  </si>
  <si>
    <t>Kreso</t>
  </si>
  <si>
    <t>Pandzic</t>
  </si>
  <si>
    <t>Deputy Director</t>
  </si>
  <si>
    <t>pandzic@cirus.dhz.hr</t>
  </si>
  <si>
    <t>Meteorological and Hydrological Service</t>
  </si>
  <si>
    <t>Office of Director</t>
  </si>
  <si>
    <t>www.meteo.hr</t>
  </si>
  <si>
    <t>Gric</t>
  </si>
  <si>
    <t>HR - 10000</t>
  </si>
  <si>
    <t>Zagreb</t>
  </si>
  <si>
    <t>HR</t>
  </si>
  <si>
    <t>Previous Director of my Organization is Principal Delegate of GEO.</t>
  </si>
  <si>
    <t>Croatian Waters</t>
  </si>
  <si>
    <t>National Meteeorological and Hydrological Service</t>
  </si>
  <si>
    <t>ALADIN Atmospheric Model</t>
  </si>
  <si>
    <t>Weather radar data</t>
  </si>
  <si>
    <t>ECMWF</t>
  </si>
  <si>
    <t>Branka Ivancan Picek, picek@cirus.dhz.hr</t>
  </si>
  <si>
    <t>Weather and hydrological forecasts; climate monitoring etc.</t>
  </si>
  <si>
    <t>Government, public, partner organization as Croatian waters.</t>
  </si>
  <si>
    <t>Modernization of observation networks.</t>
  </si>
  <si>
    <t>Ekonerg</t>
  </si>
  <si>
    <t>Weather and hydrological data</t>
  </si>
  <si>
    <t>In Split city few years ago.</t>
  </si>
  <si>
    <t>Ido</t>
  </si>
  <si>
    <t>Livne</t>
  </si>
  <si>
    <t>Founder</t>
  </si>
  <si>
    <t>livneido75@gmail.com</t>
  </si>
  <si>
    <t>ISmapping</t>
  </si>
  <si>
    <t>no website</t>
  </si>
  <si>
    <t>Hadarim</t>
  </si>
  <si>
    <t>Pardes Hanna</t>
  </si>
  <si>
    <t>Tel-Aviv University, aerial survey companies (SeeMapping), Milan Innovincy</t>
  </si>
  <si>
    <t>Specim, Milan Innovincy</t>
  </si>
  <si>
    <t>ENVI</t>
  </si>
  <si>
    <t>Spaceborne - from the websites.</t>
  </si>
  <si>
    <t>LANDSAT, SPOT, AISA-FENIX, Minal Innovincy Payload (Drone based multispectral sensor)</t>
  </si>
  <si>
    <t>Ido Livne - livneido75@gmail.com</t>
  </si>
  <si>
    <t>enough resources</t>
  </si>
  <si>
    <t>governmental ministries</t>
  </si>
  <si>
    <t>israel space agency</t>
  </si>
  <si>
    <t>basic level</t>
  </si>
  <si>
    <t>do not know</t>
  </si>
  <si>
    <t>EARSEL</t>
  </si>
  <si>
    <t>Hadas</t>
  </si>
  <si>
    <t>Saaroni</t>
  </si>
  <si>
    <t>Prof.</t>
  </si>
  <si>
    <t>saaroni@post.tau.ac.il</t>
  </si>
  <si>
    <t>Tel Aviv University</t>
  </si>
  <si>
    <t>https://geography.tau.ac.il/climate_environment</t>
  </si>
  <si>
    <t>Israel Meteorological Service, Ministry of Environmental protection</t>
  </si>
  <si>
    <t>ERA-Interim, NCEP/NCAR</t>
  </si>
  <si>
    <t>CSMIP5 climatic models</t>
  </si>
  <si>
    <t>national and international data from meteorological stations.</t>
  </si>
  <si>
    <t>meteorological service</t>
  </si>
  <si>
    <t>Governmental ministries, Israel Space Agency</t>
  </si>
  <si>
    <t>Value-adder</t>
  </si>
  <si>
    <t>Mr</t>
  </si>
  <si>
    <t>Ms</t>
  </si>
  <si>
    <t>Research &amp; Academic</t>
  </si>
  <si>
    <t>Raw data owner / provider &amp; Value-adder  &amp; End User with in house GIS/mapping capabilities</t>
  </si>
  <si>
    <t>Value-adder &amp; GIS/mapping service provider &amp; End User</t>
  </si>
  <si>
    <t>Gound-base/In-situ monitoring networks/facilities &amp; Modelling and computing processing capacities &amp; EO data exploitation for the provision of value-adding services and products</t>
  </si>
  <si>
    <t>Space-borne capacities &amp; Gound-base/In-situ monitoring networks/facilities &amp; Modelling and computing processing capacities &amp; EO data exploitation for the provision of value-adding services and products</t>
  </si>
  <si>
    <t>Geospatial data, Remote sensing data, In-situ data</t>
  </si>
  <si>
    <t>Local, National, Ragional</t>
  </si>
  <si>
    <t>Ragional</t>
  </si>
  <si>
    <t>Local, National, Ragional, Global</t>
  </si>
  <si>
    <t>Remote Sensing data</t>
  </si>
  <si>
    <t>Local, National</t>
  </si>
  <si>
    <t>Virtualization Infrastructure</t>
  </si>
  <si>
    <t>Cloud Infrastructure/Server Clusters/Server Clusters/Other</t>
  </si>
  <si>
    <t>Yes, for infrastructure development,Yes, for EO market development,Yes for R&amp;D</t>
  </si>
  <si>
    <t>Land Motion/Ground Movement, Marine Ecosystem, Climate, Weather, Floods, Agriculture</t>
  </si>
  <si>
    <t>Ecosystems, Land Use / Cover &amp; Change, Forest, Fires, Agriculture</t>
  </si>
  <si>
    <t>Ecosystems, Land Use / Cover &amp; Change, Urban Areas, Forest, Climate, Floods, Fires, Agriculture</t>
  </si>
  <si>
    <t>Inland Water, Metocean, Forest, Air Quality, Climate, Floods, Fires, Agriculture, Other</t>
  </si>
  <si>
    <t>Oded</t>
  </si>
  <si>
    <t>Potshter</t>
  </si>
  <si>
    <t>potchter@post.tau.ac.il</t>
  </si>
  <si>
    <t>https://geography.tau.ac.il/</t>
  </si>
  <si>
    <t>ARO (www.agri.gov.il), IMS (www.ims.gov.il), www.sviva.gov.il</t>
  </si>
  <si>
    <t>www.urbanclimate.net, Research center Human Biometeorology-german meteorological service, environmental, geogaphic and geological sciences- lehman college-NY university-USA, deserve project - Dead Sea net measurements - University of Karlsruhe</t>
  </si>
  <si>
    <t>Green TCC</t>
  </si>
  <si>
    <t>Upon request</t>
  </si>
  <si>
    <t>Oded Potchter</t>
  </si>
  <si>
    <t>I have basic computing systems - always need upgrade</t>
  </si>
  <si>
    <t>government</t>
  </si>
  <si>
    <t>Anna</t>
  </si>
  <si>
    <t>Brook</t>
  </si>
  <si>
    <t>Senior lecturer</t>
  </si>
  <si>
    <t>abrook@geo.haifa.ac.il</t>
  </si>
  <si>
    <t>anna.brook@gmail.com</t>
  </si>
  <si>
    <t>University of Haifa</t>
  </si>
  <si>
    <t>Geography and Environmental Studies</t>
  </si>
  <si>
    <t>https://sites.hevra.haifa.ac.il/abrook/</t>
  </si>
  <si>
    <t>Abba Khoushy Ave</t>
  </si>
  <si>
    <t>Haifa</t>
  </si>
  <si>
    <t>2 proposals are under review</t>
  </si>
  <si>
    <t>data provided by MERCATOR OCEAN</t>
  </si>
  <si>
    <t>academic activities mainly as CI</t>
  </si>
  <si>
    <t>unmixing, indices, spectral/thematic mapping</t>
  </si>
  <si>
    <t>funds supported by the Minister of Science, Technology and Space</t>
  </si>
  <si>
    <t>Israeli Space Agency opertates several joint EU projects and share policies</t>
  </si>
  <si>
    <t>Most of it suported by military studies</t>
  </si>
  <si>
    <t>International space conference
http://www.fisherinstitute.org.il/?CategoryID=139&amp;ArticleID=87</t>
  </si>
  <si>
    <t>Alexandra</t>
  </si>
  <si>
    <t>Chudnovsky</t>
  </si>
  <si>
    <t>Assistant Prof./Senior lecturer</t>
  </si>
  <si>
    <t>achudnov@post.tau.ac.il</t>
  </si>
  <si>
    <t>achudnov@hsph.harvard.edu</t>
  </si>
  <si>
    <t>Geography and human environment</t>
  </si>
  <si>
    <t>www.geography.tau.ac.il</t>
  </si>
  <si>
    <t>zelig</t>
  </si>
  <si>
    <t>EHF, Ministry of Science and space research, Ministry of Energy</t>
  </si>
  <si>
    <t>TROPOS, University of Munchen, Open University of Berlin, HSPH Chan, University of British Columbia, HMS, Helmholtz-muenchen</t>
  </si>
  <si>
    <t>Estimation of air temperature based on 30 years of LANDSAT surface temperature data.</t>
  </si>
  <si>
    <t>LANDSAT, www.ims.gov.il</t>
  </si>
  <si>
    <t>www.mapi.gov.il
www.ims.gov.il</t>
  </si>
  <si>
    <t>we have sufficient available resources</t>
  </si>
  <si>
    <t>www.giovanni.com, www.glovis.com</t>
  </si>
  <si>
    <t>USGS, NASA</t>
  </si>
  <si>
    <t>ERC - European Research Community, Israel Science Fundation</t>
  </si>
  <si>
    <t>1 = Raw data owner / provider
2 = Value-adder (data process, modelling) 
3 = GIS/mapping service provider 
4 = End User with in house GIS/mapping capabilities
5 = End User</t>
  </si>
  <si>
    <t>Climate Change</t>
  </si>
  <si>
    <t>5. Has your Organisation participated in any GEO/GEOSS SBA Tasks, community activities or initiatives?</t>
  </si>
  <si>
    <t>Model/Algorithm 5</t>
  </si>
  <si>
    <t>Α. In your country :
1 = None (0 actors)
2 = Low (1-4 actors)
3 = Moderate (5-10 actors)
4 = High (&gt;10 actors)
999 = N/A</t>
  </si>
  <si>
    <t>Β. Abroad: 
1 = None (0 actors)
2 = Low (1-4 actors)
3 = Moderate (5-10 actors)
4 = High (&gt;10 actors)
999 = N/A</t>
  </si>
  <si>
    <t>1 = Meteorological/Climatic
2 = Atmospheric Composition/Profiling
3 = Hydrometric/Water Quality
4 = Soil attributes/Spectra
5 = Energy/Radiation
99 = Other (e.g. Earthquake/Volcanic/Landslide)</t>
  </si>
  <si>
    <t xml:space="preserve"> +387 35 363 110</t>
  </si>
  <si>
    <t>ESFG (CMIP5), ECMWF</t>
  </si>
  <si>
    <t>1.	EC Project (FP6): “Global and regional Earth-system Monitoring using Satellite and in-situ data – GEMS” (Coordinator T. Hollingsworth), 2005-2009.\n2.	EC Project (FP7): “Monitoring Atmospheric Composition and Climate – MACC” (Coordinator Andreas Simon), 2009-2011.\n3.	ESA Project “Building consolidated climate-relevant ozone data sets in the framework of the ESA' s climate change initiative – ESA CCI” (Coordinator Michel van Roosendael), 2010-2013.\n4.	EC Project (FP7): “Monitoring Atmospheric Composition and Climate Interim Implementation – MACC II”, (Coordinator Vincent-Henri Peuch), 2012-2014.\n5.	EC Project (FP7): “Monitoring Atmospheric Composition and Climate III – MACC III”, (Coordinator Vincent-Henri Peuch), 2014-2015.\n6.	Horizon 2020 Project “Copernicus Atmosphere Monitoring Service CAMS-84: Global and regional a posteriori validation, including focus on the Arctic and Mediterranean areas-CAMS84”, 2015. \n</t>
  </si>
  <si>
    <t>Horizon 2020 Project “Copernicus Atmosphere Monitoring Service CAMS-84: Global and regional a posteriori validation, including focus on the Arctic and Mediterranean areas-CAMS84”, 2015. \n</t>
  </si>
  <si>
    <t xml:space="preserve"> +30 2394023485</t>
  </si>
  <si>
    <t xml:space="preserve"> +4 0214 050 664</t>
  </si>
  <si>
    <t xml:space="preserve"> +4 0214 050 665</t>
  </si>
  <si>
    <t>hassanmohy654@yahoo.com</t>
  </si>
  <si>
    <t>5. Which of the following best describes the level of interaction between the EO community and decision makers in your country?</t>
  </si>
  <si>
    <t>1 = Server Clusters
2 = HPC Clusters
3 = Cloud Infrastructure
4 = Virtualization Infrastructure
Processing Power Capacity = Processing Power Capacity (CPU, RAM, Storage Capacity)
99 = Other</t>
  </si>
  <si>
    <t>Ground-based/In-situ monitoring networks/facilities, Modelling and computing processing capacities, EO data exploitation for the provision of value-adding services and products</t>
  </si>
  <si>
    <t>Modelling and computing processing capacities/Ground-based/In-situ monitoring networks/facilities/Spece-borne capacities</t>
  </si>
  <si>
    <t>Fuly engaged</t>
  </si>
  <si>
    <t>Urban Areas, Air Quality, Fires</t>
  </si>
  <si>
    <t>Cloud Infestructure/Server Clusters/HPC Clusters</t>
  </si>
  <si>
    <t>Faouzi</t>
  </si>
  <si>
    <t>DHAHA</t>
  </si>
  <si>
    <t>Directeur</t>
  </si>
  <si>
    <t>faouzi.dhaha@onm.nat.tn</t>
  </si>
  <si>
    <t>00216 96  121 988</t>
  </si>
  <si>
    <t>00216 71 805 921</t>
  </si>
  <si>
    <t>00216 71 808 011</t>
  </si>
  <si>
    <t>OFFICE NATIONAL DES MINES (ONM)</t>
  </si>
  <si>
    <t>www.onm.nat.tn</t>
  </si>
  <si>
    <t>Energie la charguia</t>
  </si>
  <si>
    <t>1080 cedex</t>
  </si>
  <si>
    <t>geological mapping
geophysical and geochymistry mapping
raw and mining 
industrial rocks mapping
hazard mapping</t>
  </si>
  <si>
    <t>arcgis</t>
  </si>
  <si>
    <t>Il est géré par et appartient à l’organisation indépendante à but non lucratif, la Fondation pour l’Education à l’Environnement (FEE), connue anciennement comme la FEEE
L’organisation a un statut international depuis 1999, avec des membres au niveau mondial. Depuis 2006, l’organisation a des membres dans 44 pays.
Le Programme Pavillon Bleu a été créé en France en 1985 où les prix Pavillon Bleu ont été décernés aux municipalités côtières selon des critères portant sur l’épuration des eaux usées et sur la qualité des eaux de baignade.</t>
  </si>
  <si>
    <t xml:space="preserve">Raw data owner / provider &amp; GIS/mapping service provider </t>
  </si>
  <si>
    <t>Access to raw materials &amp; Other</t>
  </si>
  <si>
    <t>Ground-based/In-situ monitoring networks/facilities</t>
  </si>
  <si>
    <t>Soil Attributes/Spectra</t>
  </si>
  <si>
    <t>National/Local/National</t>
  </si>
  <si>
    <t>Elson</t>
  </si>
  <si>
    <t>Salihaj</t>
  </si>
  <si>
    <t>Gis Expert</t>
  </si>
  <si>
    <t>elson80salihaj@gmail.com</t>
  </si>
  <si>
    <t>Ministry of Environment</t>
  </si>
  <si>
    <t>njedisi.gov.al</t>
  </si>
  <si>
    <t>Zhan D'Ark Boulevard</t>
  </si>
  <si>
    <t>Tirana</t>
  </si>
  <si>
    <t>AL</t>
  </si>
  <si>
    <t>Preservation of nature monuments</t>
  </si>
  <si>
    <t>N/a</t>
  </si>
  <si>
    <t>Amir</t>
  </si>
  <si>
    <t>Givati</t>
  </si>
  <si>
    <t>Head of the Surface Water and Hydrometeorology Department</t>
  </si>
  <si>
    <t>amirg@water.gov.il</t>
  </si>
  <si>
    <t>Israeli Hydrological Service</t>
  </si>
  <si>
    <t>Surface Water and Hydrometeorology Department</t>
  </si>
  <si>
    <t>water.gov.il</t>
  </si>
  <si>
    <t>The Massger st.</t>
  </si>
  <si>
    <t>Hydrological Engineering Center-Hydrological Modeling System (HEC-HMS) model and theWeather Research and Forecasting (WRF) Hydro modeling system</t>
  </si>
  <si>
    <t>Ground-based/In-situ monitoring networks/facilities &amp; Modelling and computing processing capacities</t>
  </si>
  <si>
    <t>Meteorological/Climatic &amp; Atmospheric Composition/Profiling &amp; Hydrometric/Water Quality &amp; Soil attributes/Spectra</t>
  </si>
  <si>
    <t>Meteorological/Climatic &amp; Hydrometric/Water Quality</t>
  </si>
  <si>
    <t>Geospatial data, Remote sensing data</t>
  </si>
  <si>
    <t>GIS/mapping service provider/Value-adder/Value-adder</t>
  </si>
  <si>
    <t>End User with in house GIS/mapping capabilities/Value-adder/Value-adder</t>
  </si>
  <si>
    <t>Value-adder/Raw data owner / provider/Value-adder</t>
  </si>
  <si>
    <t>Value-adder/Raw data owner / provider</t>
  </si>
  <si>
    <t>End User with in house GIS/mapping capabilities/Value-adder (data process, modelling)</t>
  </si>
  <si>
    <t>GIS/mapping service provider/Value-adder (data process, modelling)</t>
  </si>
  <si>
    <t>Ground-based/In-situ monitoring networks/facilities &amp; Modelling and computing processing capacities &amp; EO data exploitation for the provision of value-adding services and products</t>
  </si>
  <si>
    <t>Modelling and computing processing capacities/Ground-based/In-situ monitoring networks/facilities</t>
  </si>
  <si>
    <t>EO data exploitation for the provision of value-adding services and products/Modelling and computing processing capacities</t>
  </si>
  <si>
    <t>EO data exploitation for the provision of value-adding services and products/Modelling and computing processing capacities/Gound-base/In-situ monitoring networks/facilities</t>
  </si>
  <si>
    <t>Hydrometric/Water Quality/Meteorological/Climatic/Atmospheric Composition/Profiling</t>
  </si>
  <si>
    <t>Atmospheric Composition/Profiling/Meteorological/Climatic/Atmospheric Composition/Profiling</t>
  </si>
  <si>
    <t>Energy/Radiation/Meteorological/Climatic</t>
  </si>
  <si>
    <t>Soil attributes/Spectra/Hydrometric/Water Quality</t>
  </si>
  <si>
    <t>Remote sensing data/Geospatial data/Other</t>
  </si>
  <si>
    <t>Remote sensing data/Geospatial data/Remote sensing data</t>
  </si>
  <si>
    <t>In-situ data/Remote sensing data/Remote sensing data</t>
  </si>
  <si>
    <t>In-situ data/Remote sensing data/Other</t>
  </si>
  <si>
    <t>Processing Power Capacity, Other</t>
  </si>
  <si>
    <t>Processing Power Capacity/Server Clusters/HPC Clusters</t>
  </si>
  <si>
    <t>HPC Clusters/Server Clusters/HPC Clusters</t>
  </si>
  <si>
    <t>In-situ data/Geospatial data/Remote sensing data</t>
  </si>
  <si>
    <t>Yes, for EO market development/Yes, for infrastructure development/Yes, for EO market development</t>
  </si>
  <si>
    <t>Yes, for R&amp;D/Yes, for infrastructure development/Yes, for EO market development</t>
  </si>
  <si>
    <t>Yes for R&amp;D/Yes, for infrastructure development/Yes, for EO market development</t>
  </si>
  <si>
    <t>North Africa|Middle East|Balkans</t>
  </si>
  <si>
    <t>North Africa|Middle East|Balkans|Other</t>
  </si>
  <si>
    <t>Coordinating and integrating state-of-the-art Earth Observation Activities in the regions of North Africa, Middle East, and Balkans and Developing Links with GEO related initiatives towards GEOSS</t>
  </si>
  <si>
    <t>Contract Number</t>
  </si>
  <si>
    <t>H2020 SC5-18b-2015, Project GA number: 690133</t>
  </si>
  <si>
    <t>Acronym</t>
  </si>
  <si>
    <t>GEO-CRADLE</t>
  </si>
  <si>
    <t>Full title</t>
  </si>
  <si>
    <t>Coordinating and integrating state-of-the-art Earth Observation Activities in the regions of North Africa, Middle East, and Balkans and Developing Links with GEO related initiatives towards GEOSS.</t>
  </si>
  <si>
    <t>Project URL</t>
  </si>
  <si>
    <t xml:space="preserve">http://geocradle.eu </t>
  </si>
  <si>
    <t>EC Project Officers</t>
  </si>
  <si>
    <t>Ms Gaëlle LE BOULER</t>
  </si>
  <si>
    <t>Deliverable/Document</t>
  </si>
  <si>
    <t>Number</t>
  </si>
  <si>
    <t>Name</t>
  </si>
  <si>
    <t>Work package</t>
  </si>
  <si>
    <t>WP2</t>
  </si>
  <si>
    <t>Inventory of capacities and user needs</t>
  </si>
  <si>
    <t>Date of delivery</t>
  </si>
  <si>
    <t>Contractual</t>
  </si>
  <si>
    <t xml:space="preserve">M05 </t>
  </si>
  <si>
    <t>Actual</t>
  </si>
  <si>
    <t>Status</t>
  </si>
  <si>
    <t>Final</t>
  </si>
  <si>
    <t>Nature</t>
  </si>
  <si>
    <t>Distribution Type</t>
  </si>
  <si>
    <t>Public</t>
  </si>
  <si>
    <t>Authoring Partner</t>
  </si>
  <si>
    <t>Prepared by</t>
  </si>
  <si>
    <t>Quality Assurance</t>
  </si>
  <si>
    <t>Lefteris Mamais - Technical &amp; Quality Assurance Manager, Haris Kontoes - Project Coordinator</t>
  </si>
  <si>
    <t>Contact Person</t>
  </si>
  <si>
    <t>Dr Charalampos (Haris) Kontoes</t>
  </si>
  <si>
    <t>Project Coordinator</t>
  </si>
  <si>
    <t>ΝΟΑ, Metaxa &amp; Vas. Pavlou Str. • 152 36 Penteli, Greece</t>
  </si>
  <si>
    <t>Email:</t>
  </si>
  <si>
    <t>Phone</t>
  </si>
  <si>
    <t xml:space="preserve"> +30 2108109113</t>
  </si>
  <si>
    <t xml:space="preserve"> +30 2106138343</t>
  </si>
  <si>
    <t>Project Information</t>
  </si>
  <si>
    <r>
      <t xml:space="preserve">This document is part of a research project funded under the </t>
    </r>
    <r>
      <rPr>
        <b/>
        <sz val="12"/>
        <color rgb="FF000000"/>
        <rFont val="Calibri"/>
        <family val="2"/>
        <charset val="161"/>
      </rPr>
      <t>European Union Horizon 2020 Programme - Coordination and Support Action.</t>
    </r>
  </si>
  <si>
    <r>
      <t>Call Identifier:</t>
    </r>
    <r>
      <rPr>
        <sz val="12"/>
        <color rgb="FF000000"/>
        <rFont val="Calibri"/>
        <family val="2"/>
        <charset val="161"/>
      </rPr>
      <t xml:space="preserve"> SC5-18b-2015, Integrating North African, Middle East and Balkan Earth Observation capacities in GEOSS.</t>
    </r>
  </si>
  <si>
    <r>
      <t>Project GA number:</t>
    </r>
    <r>
      <rPr>
        <sz val="12"/>
        <color rgb="FF000000"/>
        <rFont val="Calibri"/>
        <family val="2"/>
        <charset val="161"/>
      </rPr>
      <t xml:space="preserve"> 690133</t>
    </r>
  </si>
  <si>
    <r>
      <t>Project Title:</t>
    </r>
    <r>
      <rPr>
        <sz val="12"/>
        <color rgb="FF000000"/>
        <rFont val="Calibri"/>
        <family val="2"/>
        <charset val="161"/>
      </rPr>
      <t xml:space="preserve"> GEO-CRADLE - Coordinating and integRating state-of-the-art Earth Observation Activities in the regions of North Africa, Middle East, and Balkans and Developing Links with GEO related initiatives towards GEOSS.</t>
    </r>
  </si>
  <si>
    <t>Project Beneficiaries:</t>
  </si>
  <si>
    <t>D2.3 Inventory of numerical modelling and computing facilities</t>
  </si>
  <si>
    <t>IPB</t>
  </si>
  <si>
    <t>Inventory of numerical modelling and computing facilities</t>
  </si>
  <si>
    <t>Slobodan Nickovic</t>
  </si>
  <si>
    <t xml:space="preserve">It should be noted that registration is not required to view, search and contact stakeholders. Still, it is highly recommended that the users register in order to make their profile publicly available and promote their own capacities to the other stakeholders, facilitating this way the regional networking and cooperation. A user-friendly guide for the registration process is provided online. </t>
  </si>
  <si>
    <t>Statistics on the total number of countries &amp; stakeholders integrated in the platform, as well as the total number of profiles views are included in the Homepage. The last 6 stakeholders who joined the platform, the main database services of the platform and, finally, the 4 thematic areas of interest of the project are also presented.</t>
  </si>
  <si>
    <t>Figure: The upper part of the homepage of the GEO-CRADLE Networking Platform.</t>
  </si>
  <si>
    <t xml:space="preserve">• Advanced search: a Search Page opens where more filters are available and classified according to the GEO-CRADLE Survey questions. The filters can be combined with: (a) one another, (b) the “search by keywords” filter. </t>
  </si>
  <si>
    <t xml:space="preserve">• Search by keywords: all information from the surveys can be searched word by word. By entering any Keyword, the profiles that include that word will be returned as results. Two or more keywords can be combined, e.g. Greece, climate, space etc. The results appear in a new page where each stakeholder is shown in a separate window (with the organisation name as title and the organisation logo as cover photo). </t>
  </si>
  <si>
    <t>• A map area with three filters: the map initially returns all the stakeholders located on the map. The user can refine the results using filters for Country, Organisation Name, and Thematic Area. The user can additionally zoom in/out and click on the circles that appear on the map to view the available profiles.</t>
  </si>
  <si>
    <t>In this line, the open source software, Wordpress, is used to develop a user-friendly database where the users can register, create their own profile and give information about their affiliated organisation’s interests, synergies, services, data sets, thematic area, contact details etc. The Figure below presents the Homepage of the Networking Platform, which includes 3 different search alternatives of the database:</t>
  </si>
  <si>
    <t xml:space="preserve">The platform has embodied the GEO-CRADLE Survey to the registration process, meaning that the questions of the survey are now available to be filled in during the registration. </t>
  </si>
  <si>
    <t>http://geocradle.eu/platform/</t>
  </si>
  <si>
    <t>The information contained in the following sheet have been updated following the first submission of the inventory, and are now available through the GEO CRADLE Networking Platform at:</t>
  </si>
  <si>
    <t>UPDATE NOTE</t>
  </si>
  <si>
    <t xml:space="preserve">The Networking Platform is created to document all the information collected in WP2 concerning EO capacities in relation to modelling and computing facilities, and provide a flexible and user friendly tool that facilitates the access of the user to this information for the first time in the RoI, to a network of EO stakeholders focusing their activities in the Balkans, Middle East and North Africa. This platform is designed to be dynamic in terms of update of the information content, since GEO-CRADLE aspires to integrate as much of EO stakeholders as possible from the Industry, Academic and Institutional Bodies, during and beyond the duration of the project.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</si>
</sst>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d/yyyy\ h:mm:ss"/>
    <numFmt numFmtId="165" formatCode="yyyy\-mm\-dd\ hh:mm:ss"/>
    <numFmt numFmtId="166" formatCode="d\,\ m\,\ yy"/>
    <numFmt numFmtId="167" formatCode="d\,\ m"/>
    <numFmt numFmtId="168" formatCode="d\,\ m\,\ yyyy"/>
  </numFmts>
  <fonts count="26" x14ac:knownFonts="1">
    <font>
      <sz val="10"/>
      <color rgb="FF000000"/>
      <name val="Arial"/>
    </font>
    <font>
      <sz val="10"/>
      <name val="Arial"/>
      <family val="2"/>
    </font>
    <font>
      <sz val="10"/>
      <color rgb="FF000000"/>
      <name val="Arial"/>
      <family val="2"/>
    </font>
    <font>
      <b/>
      <sz val="10"/>
      <name val="Arial"/>
      <family val="2"/>
    </font>
    <font>
      <b/>
      <sz val="10"/>
      <color rgb="FF000000"/>
      <name val="Arial"/>
      <family val="2"/>
    </font>
    <font>
      <u/>
      <sz val="10"/>
      <color rgb="FF0000FF"/>
      <name val="Arial"/>
      <family val="2"/>
    </font>
    <font>
      <sz val="10"/>
      <color rgb="FF000000"/>
      <name val="Arial"/>
      <family val="2"/>
    </font>
    <font>
      <sz val="10"/>
      <name val="Arial"/>
      <family val="2"/>
    </font>
    <font>
      <b/>
      <sz val="12"/>
      <name val="Arial"/>
      <family val="2"/>
    </font>
    <font>
      <b/>
      <sz val="12"/>
      <color rgb="FF000000"/>
      <name val="Arial"/>
      <family val="2"/>
    </font>
    <font>
      <b/>
      <sz val="16"/>
      <name val="Arial"/>
      <family val="2"/>
    </font>
    <font>
      <b/>
      <sz val="16"/>
      <color rgb="FF000000"/>
      <name val="Arial"/>
      <family val="2"/>
    </font>
    <font>
      <u/>
      <sz val="10"/>
      <color rgb="FF000000"/>
      <name val="Arial"/>
      <family val="2"/>
    </font>
    <font>
      <b/>
      <sz val="14"/>
      <color rgb="FF000000"/>
      <name val="Calibri"/>
      <family val="2"/>
      <charset val="161"/>
    </font>
    <font>
      <sz val="1"/>
      <color rgb="FF000000"/>
      <name val="Times New Roman"/>
      <family val="1"/>
      <charset val="161"/>
    </font>
    <font>
      <b/>
      <sz val="12"/>
      <color rgb="FF000000"/>
      <name val="Calibri"/>
      <family val="2"/>
      <charset val="161"/>
    </font>
    <font>
      <b/>
      <sz val="8"/>
      <color rgb="FF000000"/>
      <name val="Calibri"/>
      <family val="2"/>
      <charset val="161"/>
      <scheme val="minor"/>
    </font>
    <font>
      <sz val="8"/>
      <color rgb="FF000000"/>
      <name val="Calibri"/>
      <family val="2"/>
      <charset val="161"/>
      <scheme val="minor"/>
    </font>
    <font>
      <u/>
      <sz val="10"/>
      <color theme="10"/>
      <name val="Arial"/>
      <family val="2"/>
    </font>
    <font>
      <u/>
      <sz val="8"/>
      <color theme="10"/>
      <name val="Calibri"/>
      <family val="2"/>
      <charset val="161"/>
      <scheme val="minor"/>
    </font>
    <font>
      <sz val="11"/>
      <color rgb="FF000000"/>
      <name val="Calibri"/>
      <family val="2"/>
      <charset val="161"/>
    </font>
    <font>
      <sz val="12"/>
      <color rgb="FF000000"/>
      <name val="Calibri"/>
      <family val="2"/>
      <charset val="161"/>
    </font>
    <font>
      <u/>
      <sz val="10"/>
      <color theme="10"/>
      <name val="Arial"/>
    </font>
    <font>
      <i/>
      <sz val="11"/>
      <color rgb="FF000000"/>
      <name val="Times New Roman"/>
      <family val="1"/>
      <charset val="161"/>
    </font>
    <font>
      <b/>
      <u/>
      <sz val="10"/>
      <color theme="10"/>
      <name val="Arial"/>
      <family val="2"/>
      <charset val="161"/>
    </font>
    <font>
      <b/>
      <sz val="10"/>
      <color rgb="FF000000"/>
      <name val="Arial"/>
      <family val="2"/>
      <charset val="161"/>
    </font>
  </fonts>
  <fills count="2">
    <fill>
      <patternFill patternType="none"/>
    </fill>
    <fill>
      <patternFill patternType="gray125"/>
    </fill>
  </fills>
  <borders count="69">
    <border>
      <left/>
      <right/>
      <top/>
      <bottom/>
      <diagonal/>
    </border>
    <border>
      <left style="thin">
        <color rgb="FF000000"/>
      </left>
      <right style="thin">
        <color rgb="FF000000"/>
      </right>
      <top style="thin">
        <color rgb="FF000000"/>
      </top>
      <bottom style="thin">
        <color rgb="FF000000"/>
      </bottom>
      <diagonal/>
    </border>
    <border>
      <left/>
      <right style="thin">
        <color rgb="FF00FF00"/>
      </right>
      <top style="thin">
        <color rgb="FF00FF00"/>
      </top>
      <bottom style="thin">
        <color rgb="FF00FF00"/>
      </bottom>
      <diagonal/>
    </border>
    <border>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style="thin">
        <color rgb="FFFF9900"/>
      </left>
      <right/>
      <top style="thin">
        <color rgb="FFFF9900"/>
      </top>
      <bottom style="thin">
        <color rgb="FFFF9900"/>
      </bottom>
      <diagonal/>
    </border>
    <border>
      <left style="thin">
        <color rgb="FFFF0000"/>
      </left>
      <right/>
      <top/>
      <bottom style="thin">
        <color rgb="FFFF0000"/>
      </bottom>
      <diagonal/>
    </border>
    <border>
      <left/>
      <right/>
      <top/>
      <bottom style="thin">
        <color rgb="FFFF0000"/>
      </bottom>
      <diagonal/>
    </border>
    <border>
      <left style="thin">
        <color rgb="FF4A86E8"/>
      </left>
      <right/>
      <top/>
      <bottom style="thin">
        <color rgb="FF4A86E8"/>
      </bottom>
      <diagonal/>
    </border>
    <border>
      <left/>
      <right/>
      <top/>
      <bottom style="thin">
        <color rgb="FF4A86E8"/>
      </bottom>
      <diagonal/>
    </border>
    <border>
      <left style="thin">
        <color rgb="FFB7B7B7"/>
      </left>
      <right/>
      <top/>
      <bottom style="thin">
        <color rgb="FFB7B7B7"/>
      </bottom>
      <diagonal/>
    </border>
    <border>
      <left/>
      <right/>
      <top/>
      <bottom style="thin">
        <color rgb="FFB7B7B7"/>
      </bottom>
      <diagonal/>
    </border>
    <border>
      <left/>
      <right style="thin">
        <color rgb="FFB7B7B7"/>
      </right>
      <top/>
      <bottom style="thin">
        <color rgb="FFB7B7B7"/>
      </bottom>
      <diagonal/>
    </border>
    <border>
      <left/>
      <right/>
      <top style="thin">
        <color rgb="FF0000FF"/>
      </top>
      <bottom style="thin">
        <color rgb="FF0000FF"/>
      </bottom>
      <diagonal/>
    </border>
    <border>
      <left style="thin">
        <color rgb="FFCC0000"/>
      </left>
      <right/>
      <top style="thin">
        <color rgb="FFCC0000"/>
      </top>
      <bottom style="thin">
        <color rgb="FFCC0000"/>
      </bottom>
      <diagonal/>
    </border>
    <border>
      <left/>
      <right/>
      <top style="thin">
        <color rgb="FFCC0000"/>
      </top>
      <bottom style="thin">
        <color rgb="FFCC0000"/>
      </bottom>
      <diagonal/>
    </border>
    <border>
      <left/>
      <right style="thin">
        <color rgb="FFCC0000"/>
      </right>
      <top style="thin">
        <color rgb="FFCC0000"/>
      </top>
      <bottom style="thin">
        <color rgb="FFCC0000"/>
      </bottom>
      <diagonal/>
    </border>
    <border>
      <left style="thin">
        <color rgb="FF00FFFF"/>
      </left>
      <right/>
      <top style="thin">
        <color rgb="FF00FFFF"/>
      </top>
      <bottom style="thin">
        <color rgb="FF00FFFF"/>
      </bottom>
      <diagonal/>
    </border>
    <border>
      <left/>
      <right/>
      <top style="thin">
        <color rgb="FF00FFFF"/>
      </top>
      <bottom style="thin">
        <color rgb="FF00FFFF"/>
      </bottom>
      <diagonal/>
    </border>
    <border>
      <left/>
      <right style="thin">
        <color rgb="FF00FFFF"/>
      </right>
      <top style="thin">
        <color rgb="FF00FFFF"/>
      </top>
      <bottom style="thin">
        <color rgb="FF00FFFF"/>
      </bottom>
      <diagonal/>
    </border>
    <border>
      <left/>
      <right/>
      <top style="thin">
        <color rgb="FFFF00FF"/>
      </top>
      <bottom style="thin">
        <color rgb="FFFF00FF"/>
      </bottom>
      <diagonal/>
    </border>
    <border>
      <left/>
      <right style="thin">
        <color rgb="FFFF00FF"/>
      </right>
      <top style="thin">
        <color rgb="FFFF00FF"/>
      </top>
      <bottom style="thin">
        <color rgb="FFFF00FF"/>
      </bottom>
      <diagonal/>
    </border>
    <border>
      <left style="thin">
        <color rgb="FFFF00FF"/>
      </left>
      <right/>
      <top/>
      <bottom/>
      <diagonal/>
    </border>
    <border>
      <left style="thin">
        <color rgb="FF00FFFF"/>
      </left>
      <right/>
      <top/>
      <bottom/>
      <diagonal/>
    </border>
    <border>
      <left/>
      <right style="thin">
        <color rgb="FFFF00FF"/>
      </right>
      <top/>
      <bottom/>
      <diagonal/>
    </border>
    <border>
      <left style="thin">
        <color rgb="FF000000"/>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FF00FF"/>
      </left>
      <right/>
      <top style="thin">
        <color rgb="FFFF00FF"/>
      </top>
      <bottom style="thin">
        <color rgb="FFFF00FF"/>
      </bottom>
      <diagonal/>
    </border>
    <border>
      <left/>
      <right style="thick">
        <color auto="1"/>
      </right>
      <top style="thin">
        <color rgb="FFFF9900"/>
      </top>
      <bottom/>
      <diagonal/>
    </border>
    <border>
      <left/>
      <right style="thick">
        <color auto="1"/>
      </right>
      <top/>
      <bottom/>
      <diagonal/>
    </border>
    <border>
      <left/>
      <right style="thick">
        <color auto="1"/>
      </right>
      <top/>
      <bottom style="thin">
        <color rgb="FF000000"/>
      </bottom>
      <diagonal/>
    </border>
    <border>
      <left/>
      <right style="thick">
        <color auto="1"/>
      </right>
      <top style="thin">
        <color rgb="FF00FF00"/>
      </top>
      <bottom/>
      <diagonal/>
    </border>
    <border>
      <left/>
      <right style="thick">
        <color theme="1"/>
      </right>
      <top/>
      <bottom/>
      <diagonal/>
    </border>
    <border>
      <left/>
      <right/>
      <top style="thin">
        <color rgb="FF0000FF"/>
      </top>
      <bottom/>
      <diagonal/>
    </border>
    <border>
      <left/>
      <right style="thick">
        <color theme="1"/>
      </right>
      <top/>
      <bottom style="thin">
        <color rgb="FF000000"/>
      </bottom>
      <diagonal/>
    </border>
    <border>
      <left/>
      <right style="thin">
        <color rgb="FFFF0000"/>
      </right>
      <top/>
      <bottom/>
      <diagonal/>
    </border>
    <border>
      <left/>
      <right style="thin">
        <color rgb="FF4A86E8"/>
      </right>
      <top/>
      <bottom/>
      <diagonal/>
    </border>
    <border>
      <left/>
      <right style="thin">
        <color theme="1"/>
      </right>
      <top/>
      <bottom/>
      <diagonal/>
    </border>
    <border>
      <left/>
      <right style="thin">
        <color theme="1"/>
      </right>
      <top/>
      <bottom style="thin">
        <color rgb="FF000000"/>
      </bottom>
      <diagonal/>
    </border>
    <border>
      <left style="thick">
        <color theme="1"/>
      </left>
      <right/>
      <top style="thin">
        <color rgb="FF00FFFF"/>
      </top>
      <bottom/>
      <diagonal/>
    </border>
    <border>
      <left style="thick">
        <color theme="1"/>
      </left>
      <right/>
      <top/>
      <bottom/>
      <diagonal/>
    </border>
    <border>
      <left style="thick">
        <color theme="1"/>
      </left>
      <right/>
      <top style="thin">
        <color rgb="FFFF00FF"/>
      </top>
      <bottom/>
      <diagonal/>
    </border>
    <border>
      <left/>
      <right style="thick">
        <color auto="1"/>
      </right>
      <top style="thin">
        <color rgb="FFFF00FF"/>
      </top>
      <bottom/>
      <diagonal/>
    </border>
    <border>
      <left/>
      <right style="thick">
        <color theme="1"/>
      </right>
      <top style="thin">
        <color rgb="FFFF00FF"/>
      </top>
      <bottom/>
      <diagonal/>
    </border>
    <border>
      <left/>
      <right style="thick">
        <color theme="1"/>
      </right>
      <top style="thin">
        <color rgb="FFCC0000"/>
      </top>
      <bottom/>
      <diagonal/>
    </border>
    <border>
      <left/>
      <right style="thick">
        <color theme="1"/>
      </right>
      <top style="thin">
        <color rgb="FFEFEFEF"/>
      </top>
      <bottom style="thin">
        <color rgb="FFEFEFEF"/>
      </bottom>
      <diagonal/>
    </border>
    <border>
      <left style="thick">
        <color auto="1"/>
      </left>
      <right/>
      <top style="thin">
        <color rgb="FFCC0000"/>
      </top>
      <bottom/>
      <diagonal/>
    </border>
    <border>
      <left style="thick">
        <color auto="1"/>
      </left>
      <right/>
      <top style="thin">
        <color rgb="FFEFEFEF"/>
      </top>
      <bottom style="thin">
        <color rgb="FFEFEFEF"/>
      </bottom>
      <diagonal/>
    </border>
    <border>
      <left style="thick">
        <color auto="1"/>
      </left>
      <right/>
      <top/>
      <bottom style="thin">
        <color rgb="FF000000"/>
      </bottom>
      <diagonal/>
    </border>
    <border>
      <left/>
      <right/>
      <top style="thin">
        <color rgb="FFFF00FF"/>
      </top>
      <bottom/>
      <diagonal/>
    </border>
    <border>
      <left/>
      <right style="thin">
        <color rgb="FF00FFFF"/>
      </right>
      <top style="thin">
        <color rgb="FF00FFF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8">
    <xf numFmtId="0" fontId="0" fillId="0" borderId="0"/>
    <xf numFmtId="0" fontId="6" fillId="0" borderId="0"/>
    <xf numFmtId="0" fontId="2" fillId="0" borderId="0"/>
    <xf numFmtId="0" fontId="18" fillId="0" borderId="0" applyNumberFormat="0" applyFill="0" applyBorder="0" applyAlignment="0" applyProtection="0">
      <alignment vertical="top"/>
      <protection locked="0"/>
    </xf>
    <xf numFmtId="0" fontId="2" fillId="0" borderId="0"/>
    <xf numFmtId="0" fontId="2" fillId="0" borderId="0"/>
    <xf numFmtId="0" fontId="22" fillId="0" borderId="0" applyNumberFormat="0" applyFill="0" applyBorder="0" applyAlignment="0" applyProtection="0"/>
    <xf numFmtId="0" fontId="2" fillId="0" borderId="0"/>
  </cellStyleXfs>
  <cellXfs count="205">
    <xf numFmtId="0" fontId="0" fillId="0" borderId="0" xfId="0" applyFont="1" applyAlignment="1"/>
    <xf numFmtId="0" fontId="1" fillId="0" borderId="0" xfId="0" applyFont="1" applyFill="1" applyAlignment="1"/>
    <xf numFmtId="0" fontId="1" fillId="0" borderId="0" xfId="0" applyFont="1" applyFill="1" applyAlignment="1">
      <alignment vertical="top"/>
    </xf>
    <xf numFmtId="0" fontId="0" fillId="0" borderId="0" xfId="0" applyFont="1" applyFill="1" applyAlignment="1"/>
    <xf numFmtId="0" fontId="1" fillId="0" borderId="29" xfId="0" applyFont="1" applyFill="1" applyBorder="1" applyAlignment="1">
      <alignment vertical="center"/>
    </xf>
    <xf numFmtId="0" fontId="0" fillId="0" borderId="0" xfId="0" applyFont="1" applyAlignment="1"/>
    <xf numFmtId="0" fontId="1" fillId="0" borderId="0" xfId="0" applyFont="1" applyFill="1" applyAlignment="1">
      <alignment horizontal="left"/>
    </xf>
    <xf numFmtId="1" fontId="1" fillId="0" borderId="0" xfId="0" applyNumberFormat="1" applyFont="1" applyFill="1" applyAlignment="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wrapText="1"/>
    </xf>
    <xf numFmtId="164" fontId="1" fillId="0" borderId="27" xfId="0" applyNumberFormat="1" applyFont="1" applyFill="1" applyBorder="1" applyAlignment="1">
      <alignment vertical="top"/>
    </xf>
    <xf numFmtId="1" fontId="1" fillId="0" borderId="0" xfId="0" applyNumberFormat="1" applyFont="1" applyFill="1" applyAlignment="1">
      <alignment vertical="top"/>
    </xf>
    <xf numFmtId="0" fontId="1" fillId="0" borderId="0" xfId="0" applyFont="1" applyFill="1" applyAlignment="1">
      <alignment vertical="top" wrapText="1"/>
    </xf>
    <xf numFmtId="0" fontId="7" fillId="0" borderId="0" xfId="0" applyFont="1" applyFill="1" applyAlignment="1">
      <alignment vertical="top" wrapText="1"/>
    </xf>
    <xf numFmtId="0" fontId="2" fillId="0" borderId="0" xfId="0" applyFont="1" applyFill="1" applyAlignment="1">
      <alignment vertical="top"/>
    </xf>
    <xf numFmtId="0" fontId="1" fillId="0" borderId="26" xfId="0" applyFont="1" applyFill="1" applyBorder="1" applyAlignment="1">
      <alignment vertical="top"/>
    </xf>
    <xf numFmtId="0" fontId="1" fillId="0" borderId="25" xfId="0" applyFont="1" applyFill="1" applyBorder="1" applyAlignment="1">
      <alignment vertical="top"/>
    </xf>
    <xf numFmtId="0" fontId="1" fillId="0" borderId="24" xfId="0" applyFont="1" applyFill="1" applyBorder="1" applyAlignment="1">
      <alignment vertical="top"/>
    </xf>
    <xf numFmtId="0" fontId="1" fillId="0" borderId="28" xfId="0" applyFont="1" applyFill="1" applyBorder="1" applyAlignment="1">
      <alignment horizontal="left" vertical="center" wrapText="1"/>
    </xf>
    <xf numFmtId="164" fontId="1" fillId="0" borderId="1" xfId="0" applyNumberFormat="1" applyFont="1" applyFill="1" applyBorder="1" applyAlignment="1">
      <alignment vertical="center"/>
    </xf>
    <xf numFmtId="1" fontId="1" fillId="0" borderId="29" xfId="0" applyNumberFormat="1" applyFont="1" applyFill="1" applyBorder="1" applyAlignment="1">
      <alignment vertical="center"/>
    </xf>
    <xf numFmtId="0" fontId="1" fillId="0" borderId="0" xfId="0" applyFont="1" applyFill="1" applyAlignment="1">
      <alignment vertical="center"/>
    </xf>
    <xf numFmtId="164" fontId="1" fillId="0" borderId="0" xfId="0" applyNumberFormat="1" applyFont="1" applyFill="1" applyAlignment="1"/>
    <xf numFmtId="0" fontId="5" fillId="0" borderId="0" xfId="0" applyFont="1" applyFill="1" applyAlignment="1"/>
    <xf numFmtId="1" fontId="1" fillId="0" borderId="0" xfId="0" applyNumberFormat="1" applyFont="1" applyFill="1"/>
    <xf numFmtId="14" fontId="1" fillId="0" borderId="0" xfId="0" applyNumberFormat="1" applyFont="1" applyFill="1" applyAlignment="1"/>
    <xf numFmtId="165" fontId="1" fillId="0" borderId="0" xfId="0" applyNumberFormat="1" applyFont="1" applyFill="1" applyAlignment="1"/>
    <xf numFmtId="166" fontId="1" fillId="0" borderId="0" xfId="0" applyNumberFormat="1" applyFont="1" applyFill="1" applyAlignment="1"/>
    <xf numFmtId="167" fontId="1" fillId="0" borderId="0" xfId="0" applyNumberFormat="1" applyFont="1" applyFill="1" applyAlignment="1"/>
    <xf numFmtId="0" fontId="0" fillId="0" borderId="0" xfId="0" applyFont="1" applyFill="1" applyAlignment="1">
      <alignment horizontal="center"/>
    </xf>
    <xf numFmtId="0" fontId="2" fillId="0" borderId="0" xfId="0" applyFont="1" applyFill="1" applyAlignment="1"/>
    <xf numFmtId="0" fontId="8" fillId="0" borderId="1" xfId="0" applyFont="1" applyFill="1" applyBorder="1" applyAlignment="1">
      <alignment horizontal="left"/>
    </xf>
    <xf numFmtId="164" fontId="8" fillId="0" borderId="1" xfId="0" applyNumberFormat="1" applyFont="1" applyFill="1" applyBorder="1" applyAlignment="1"/>
    <xf numFmtId="0" fontId="9" fillId="0" borderId="0" xfId="0" applyFont="1" applyFill="1" applyAlignment="1"/>
    <xf numFmtId="0" fontId="9" fillId="0" borderId="0" xfId="0" applyFont="1" applyAlignment="1"/>
    <xf numFmtId="0" fontId="10" fillId="0" borderId="1" xfId="0" applyFont="1" applyFill="1" applyBorder="1" applyAlignment="1">
      <alignment horizontal="left"/>
    </xf>
    <xf numFmtId="164" fontId="10" fillId="0" borderId="1" xfId="0" applyNumberFormat="1" applyFont="1" applyFill="1" applyBorder="1" applyAlignment="1"/>
    <xf numFmtId="0" fontId="10" fillId="0" borderId="2" xfId="0" applyFont="1" applyFill="1" applyBorder="1" applyAlignment="1"/>
    <xf numFmtId="0" fontId="10" fillId="0" borderId="0" xfId="0" applyFont="1" applyFill="1" applyAlignment="1">
      <alignment horizontal="center"/>
    </xf>
    <xf numFmtId="0" fontId="11" fillId="0" borderId="0" xfId="0" applyFont="1" applyFill="1" applyAlignment="1"/>
    <xf numFmtId="0" fontId="11" fillId="0" borderId="0" xfId="0" applyFont="1" applyAlignment="1"/>
    <xf numFmtId="0" fontId="8" fillId="0" borderId="0" xfId="0" applyFont="1" applyFill="1" applyAlignment="1"/>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xf numFmtId="0" fontId="1" fillId="0" borderId="0" xfId="0" applyFont="1" applyFill="1" applyBorder="1" applyAlignment="1">
      <alignment horizontal="left"/>
    </xf>
    <xf numFmtId="164" fontId="1" fillId="0" borderId="0" xfId="0" applyNumberFormat="1" applyFont="1" applyFill="1" applyBorder="1" applyAlignment="1"/>
    <xf numFmtId="0" fontId="1" fillId="0" borderId="0" xfId="0" applyFont="1" applyFill="1" applyBorder="1" applyAlignment="1"/>
    <xf numFmtId="0" fontId="0" fillId="0" borderId="0" xfId="0" applyFont="1" applyAlignment="1">
      <alignment vertical="top" wrapText="1"/>
    </xf>
    <xf numFmtId="0" fontId="1" fillId="0" borderId="1" xfId="0" applyFont="1" applyFill="1" applyBorder="1" applyAlignment="1">
      <alignment horizontal="left" vertical="top" wrapText="1"/>
    </xf>
    <xf numFmtId="164" fontId="1" fillId="0" borderId="1" xfId="0" applyNumberFormat="1" applyFont="1" applyFill="1" applyBorder="1" applyAlignment="1">
      <alignment vertical="top" wrapText="1"/>
    </xf>
    <xf numFmtId="1" fontId="1" fillId="0" borderId="0" xfId="0" applyNumberFormat="1" applyFont="1" applyFill="1" applyAlignment="1">
      <alignment vertical="top" wrapText="1"/>
    </xf>
    <xf numFmtId="0" fontId="1" fillId="0" borderId="24" xfId="0" applyFont="1" applyFill="1" applyBorder="1" applyAlignment="1">
      <alignment vertical="top" wrapText="1"/>
    </xf>
    <xf numFmtId="0" fontId="1" fillId="0" borderId="25" xfId="0" applyFont="1" applyFill="1" applyBorder="1" applyAlignment="1">
      <alignment vertical="top" wrapText="1"/>
    </xf>
    <xf numFmtId="0" fontId="1" fillId="0" borderId="26" xfId="0" applyFont="1" applyFill="1" applyBorder="1" applyAlignment="1">
      <alignment vertical="top" wrapText="1"/>
    </xf>
    <xf numFmtId="0" fontId="0" fillId="0" borderId="0" xfId="0" applyFont="1" applyFill="1" applyAlignment="1">
      <alignment vertical="top" wrapText="1"/>
    </xf>
    <xf numFmtId="0" fontId="8" fillId="0" borderId="31" xfId="0" applyFont="1" applyFill="1" applyBorder="1" applyAlignment="1"/>
    <xf numFmtId="0" fontId="1" fillId="0" borderId="32" xfId="0" applyFont="1" applyFill="1" applyBorder="1" applyAlignment="1">
      <alignment vertical="top" wrapText="1"/>
    </xf>
    <xf numFmtId="0" fontId="1" fillId="0" borderId="33" xfId="0" applyFont="1" applyFill="1" applyBorder="1" applyAlignment="1">
      <alignment vertical="center"/>
    </xf>
    <xf numFmtId="0" fontId="1" fillId="0" borderId="32" xfId="0" applyFont="1" applyFill="1" applyBorder="1" applyAlignment="1"/>
    <xf numFmtId="0" fontId="1" fillId="0" borderId="32" xfId="0" applyFont="1" applyFill="1" applyBorder="1" applyAlignment="1">
      <alignment vertical="top"/>
    </xf>
    <xf numFmtId="0" fontId="8" fillId="0" borderId="34" xfId="0" applyFont="1" applyFill="1" applyBorder="1" applyAlignment="1"/>
    <xf numFmtId="0" fontId="7" fillId="0" borderId="35" xfId="0" applyFont="1" applyFill="1" applyBorder="1" applyAlignment="1">
      <alignment vertical="top" wrapText="1"/>
    </xf>
    <xf numFmtId="0" fontId="1" fillId="0" borderId="35" xfId="0" applyFont="1" applyFill="1" applyBorder="1" applyAlignment="1">
      <alignment vertical="top"/>
    </xf>
    <xf numFmtId="0" fontId="1" fillId="0" borderId="37" xfId="0" applyFont="1" applyFill="1" applyBorder="1" applyAlignment="1">
      <alignment vertical="center"/>
    </xf>
    <xf numFmtId="0" fontId="5" fillId="0" borderId="35" xfId="0" applyFont="1" applyFill="1" applyBorder="1" applyAlignment="1"/>
    <xf numFmtId="0" fontId="1" fillId="0" borderId="35" xfId="0" applyFont="1" applyFill="1" applyBorder="1" applyAlignment="1"/>
    <xf numFmtId="0" fontId="1" fillId="0" borderId="35" xfId="0" applyFont="1" applyFill="1" applyBorder="1" applyAlignment="1">
      <alignment vertical="top" wrapText="1"/>
    </xf>
    <xf numFmtId="0" fontId="1" fillId="0" borderId="35" xfId="0" applyFont="1" applyFill="1" applyBorder="1"/>
    <xf numFmtId="0" fontId="1" fillId="0" borderId="40" xfId="0" applyFont="1" applyFill="1" applyBorder="1" applyAlignment="1">
      <alignment vertical="top" wrapText="1"/>
    </xf>
    <xf numFmtId="0" fontId="1" fillId="0" borderId="41" xfId="0" applyFont="1" applyFill="1" applyBorder="1" applyAlignment="1">
      <alignment vertical="center"/>
    </xf>
    <xf numFmtId="0" fontId="1" fillId="0" borderId="42" xfId="0" applyFont="1" applyFill="1" applyBorder="1" applyAlignment="1"/>
    <xf numFmtId="0" fontId="1" fillId="0" borderId="43" xfId="0" applyFont="1" applyFill="1" applyBorder="1" applyAlignment="1"/>
    <xf numFmtId="0" fontId="1" fillId="0" borderId="47" xfId="0" applyFont="1" applyFill="1" applyBorder="1" applyAlignment="1">
      <alignment vertical="top" wrapText="1"/>
    </xf>
    <xf numFmtId="0" fontId="1" fillId="0" borderId="48" xfId="0" applyFont="1" applyFill="1" applyBorder="1" applyAlignment="1">
      <alignment vertical="top"/>
    </xf>
    <xf numFmtId="0" fontId="3" fillId="0" borderId="37" xfId="0" applyFont="1" applyFill="1" applyBorder="1" applyAlignment="1">
      <alignment horizontal="center" vertical="center"/>
    </xf>
    <xf numFmtId="0" fontId="1" fillId="0" borderId="0" xfId="0" applyFont="1" applyFill="1" applyBorder="1" applyAlignment="1">
      <alignment vertical="top"/>
    </xf>
    <xf numFmtId="0" fontId="1" fillId="0" borderId="49" xfId="0" applyFont="1" applyFill="1" applyBorder="1" applyAlignment="1">
      <alignment horizontal="center" vertical="top" wrapText="1"/>
    </xf>
    <xf numFmtId="0" fontId="1" fillId="0" borderId="50" xfId="0" applyFont="1" applyFill="1" applyBorder="1" applyAlignment="1">
      <alignment horizontal="center" vertical="top" wrapText="1"/>
    </xf>
    <xf numFmtId="0" fontId="3" fillId="0" borderId="51" xfId="0" applyFont="1" applyFill="1" applyBorder="1" applyAlignment="1">
      <alignment horizontal="center" vertical="center"/>
    </xf>
    <xf numFmtId="168" fontId="1" fillId="0" borderId="0" xfId="0" applyNumberFormat="1" applyFont="1" applyAlignment="1"/>
    <xf numFmtId="167" fontId="1" fillId="0" borderId="0" xfId="0" applyNumberFormat="1" applyFont="1" applyAlignment="1"/>
    <xf numFmtId="0" fontId="1" fillId="0" borderId="0" xfId="0" applyFont="1" applyAlignment="1"/>
    <xf numFmtId="0" fontId="1" fillId="0" borderId="0" xfId="0" applyNumberFormat="1" applyFont="1" applyAlignment="1"/>
    <xf numFmtId="0" fontId="2" fillId="0" borderId="45" xfId="0" applyFont="1" applyFill="1" applyBorder="1" applyAlignment="1"/>
    <xf numFmtId="0" fontId="2" fillId="0" borderId="44" xfId="0" applyFont="1" applyFill="1" applyBorder="1" applyAlignment="1"/>
    <xf numFmtId="0" fontId="2" fillId="0" borderId="42" xfId="0" applyFont="1" applyFill="1" applyBorder="1" applyAlignment="1"/>
    <xf numFmtId="0" fontId="2" fillId="0" borderId="46" xfId="0" applyFont="1" applyFill="1" applyBorder="1" applyAlignment="1"/>
    <xf numFmtId="0" fontId="2" fillId="0" borderId="35" xfId="0" applyFont="1" applyFill="1" applyBorder="1" applyAlignment="1"/>
    <xf numFmtId="0" fontId="2" fillId="0" borderId="32" xfId="0" applyFont="1" applyFill="1" applyBorder="1" applyAlignment="1"/>
    <xf numFmtId="0" fontId="2" fillId="0" borderId="43" xfId="0" applyFont="1" applyFill="1" applyBorder="1" applyAlignment="1"/>
    <xf numFmtId="0" fontId="5" fillId="0" borderId="32" xfId="0" applyFont="1" applyFill="1" applyBorder="1" applyAlignment="1"/>
    <xf numFmtId="0" fontId="1" fillId="0" borderId="43" xfId="0" applyFont="1" applyFill="1" applyBorder="1" applyAlignment="1">
      <alignment wrapText="1"/>
    </xf>
    <xf numFmtId="0" fontId="2" fillId="0" borderId="0" xfId="0" applyFont="1" applyFill="1" applyBorder="1" applyAlignment="1"/>
    <xf numFmtId="0" fontId="1" fillId="0" borderId="0" xfId="0" applyFont="1" applyAlignment="1">
      <alignment horizontal="left"/>
    </xf>
    <xf numFmtId="165" fontId="1" fillId="0" borderId="0" xfId="0" applyNumberFormat="1" applyFont="1" applyAlignment="1"/>
    <xf numFmtId="0" fontId="2" fillId="0" borderId="0" xfId="0" applyFont="1" applyAlignment="1"/>
    <xf numFmtId="1" fontId="1" fillId="0" borderId="0" xfId="0" applyNumberFormat="1" applyFont="1" applyAlignment="1"/>
    <xf numFmtId="0" fontId="1" fillId="0" borderId="0" xfId="0" applyFont="1"/>
    <xf numFmtId="0" fontId="1" fillId="0" borderId="32" xfId="0" applyFont="1" applyBorder="1"/>
    <xf numFmtId="0" fontId="5" fillId="0" borderId="0" xfId="0" applyFont="1" applyAlignment="1"/>
    <xf numFmtId="1" fontId="1" fillId="0" borderId="0" xfId="0" applyNumberFormat="1" applyFont="1"/>
    <xf numFmtId="0" fontId="1" fillId="0" borderId="32" xfId="0" applyFont="1" applyBorder="1" applyAlignment="1"/>
    <xf numFmtId="166" fontId="1" fillId="0" borderId="0" xfId="0" applyNumberFormat="1" applyFont="1" applyAlignment="1"/>
    <xf numFmtId="0" fontId="12" fillId="0" borderId="0" xfId="0" applyFont="1" applyFill="1" applyBorder="1" applyAlignment="1"/>
    <xf numFmtId="1" fontId="2" fillId="0" borderId="0" xfId="0" applyNumberFormat="1" applyFont="1" applyFill="1" applyBorder="1" applyAlignment="1"/>
    <xf numFmtId="0" fontId="12" fillId="0" borderId="35" xfId="0" applyFont="1" applyFill="1" applyBorder="1" applyAlignment="1"/>
    <xf numFmtId="168" fontId="1" fillId="0" borderId="32" xfId="0" applyNumberFormat="1" applyFont="1" applyBorder="1" applyAlignment="1"/>
    <xf numFmtId="167" fontId="1" fillId="0" borderId="32" xfId="0" applyNumberFormat="1" applyFont="1" applyBorder="1" applyAlignment="1"/>
    <xf numFmtId="0" fontId="2" fillId="0" borderId="52" xfId="0" applyFont="1" applyFill="1" applyBorder="1" applyAlignment="1"/>
    <xf numFmtId="0" fontId="2" fillId="0" borderId="32" xfId="0" applyFont="1" applyBorder="1" applyAlignment="1"/>
    <xf numFmtId="0" fontId="5" fillId="0" borderId="32" xfId="0" applyFont="1" applyBorder="1" applyAlignment="1"/>
    <xf numFmtId="0" fontId="2" fillId="0" borderId="0" xfId="2"/>
    <xf numFmtId="0" fontId="14" fillId="0" borderId="55" xfId="2" applyFont="1" applyBorder="1" applyAlignment="1">
      <alignment horizontal="center" vertical="center" wrapText="1"/>
    </xf>
    <xf numFmtId="0" fontId="2" fillId="0" borderId="56" xfId="2" applyBorder="1"/>
    <xf numFmtId="0" fontId="2" fillId="0" borderId="57" xfId="2" applyBorder="1"/>
    <xf numFmtId="0" fontId="16" fillId="0" borderId="54" xfId="2" applyFont="1" applyBorder="1" applyAlignment="1">
      <alignment horizontal="left" vertical="center" wrapText="1"/>
    </xf>
    <xf numFmtId="0" fontId="17" fillId="0" borderId="54" xfId="2" applyFont="1" applyBorder="1" applyAlignment="1">
      <alignment horizontal="justify" vertical="center" wrapText="1"/>
    </xf>
    <xf numFmtId="0" fontId="17" fillId="0" borderId="55" xfId="2" applyFont="1" applyBorder="1" applyAlignment="1">
      <alignment horizontal="left" vertical="center"/>
    </xf>
    <xf numFmtId="0" fontId="17" fillId="0" borderId="56" xfId="2" applyFont="1" applyBorder="1"/>
    <xf numFmtId="0" fontId="17" fillId="0" borderId="57" xfId="2" applyFont="1" applyBorder="1"/>
    <xf numFmtId="0" fontId="16" fillId="0" borderId="54" xfId="2" applyFont="1" applyBorder="1" applyAlignment="1">
      <alignment horizontal="justify" vertical="center" wrapText="1"/>
    </xf>
    <xf numFmtId="0" fontId="20" fillId="0" borderId="58" xfId="2" applyFont="1" applyBorder="1" applyAlignment="1">
      <alignment vertical="center" wrapText="1"/>
    </xf>
    <xf numFmtId="0" fontId="20" fillId="0" borderId="59" xfId="2" applyFont="1" applyBorder="1" applyAlignment="1">
      <alignment vertical="center" wrapText="1"/>
    </xf>
    <xf numFmtId="0" fontId="20" fillId="0" borderId="60" xfId="2" applyFont="1" applyBorder="1" applyAlignment="1">
      <alignment vertical="center" wrapText="1"/>
    </xf>
    <xf numFmtId="0" fontId="2" fillId="0" borderId="61" xfId="2" applyBorder="1"/>
    <xf numFmtId="0" fontId="2" fillId="0" borderId="0" xfId="2" applyBorder="1"/>
    <xf numFmtId="0" fontId="2" fillId="0" borderId="62" xfId="2" applyBorder="1"/>
    <xf numFmtId="0" fontId="2" fillId="0" borderId="63" xfId="2" applyBorder="1"/>
    <xf numFmtId="0" fontId="2" fillId="0" borderId="64" xfId="2" applyBorder="1"/>
    <xf numFmtId="0" fontId="2" fillId="0" borderId="65" xfId="2" applyBorder="1"/>
    <xf numFmtId="0" fontId="21" fillId="0" borderId="0" xfId="2" applyFont="1" applyAlignment="1">
      <alignment horizontal="center" vertical="center"/>
    </xf>
    <xf numFmtId="0" fontId="0" fillId="0" borderId="0" xfId="0" applyFont="1" applyAlignment="1">
      <alignment horizontal="center" vertical="center"/>
    </xf>
    <xf numFmtId="0" fontId="25" fillId="0" borderId="0" xfId="0" applyFont="1" applyAlignment="1">
      <alignment horizontal="center" vertical="center"/>
    </xf>
    <xf numFmtId="0" fontId="15" fillId="0" borderId="0" xfId="2" applyFont="1" applyAlignment="1">
      <alignment horizontal="left" vertical="center" wrapText="1"/>
    </xf>
    <xf numFmtId="0" fontId="16" fillId="0" borderId="54" xfId="2" applyFont="1" applyBorder="1" applyAlignment="1">
      <alignment horizontal="left" vertical="center" wrapText="1"/>
    </xf>
    <xf numFmtId="0" fontId="17" fillId="0" borderId="54" xfId="2" applyFont="1" applyBorder="1" applyAlignment="1">
      <alignment horizontal="justify" vertical="center" wrapText="1"/>
    </xf>
    <xf numFmtId="0" fontId="19" fillId="0" borderId="54" xfId="3" applyFont="1" applyBorder="1" applyAlignment="1" applyProtection="1">
      <alignment horizontal="justify" vertical="center" wrapText="1"/>
    </xf>
    <xf numFmtId="0" fontId="13" fillId="0" borderId="0" xfId="2" applyFont="1" applyAlignment="1">
      <alignment horizontal="center" vertical="center"/>
    </xf>
    <xf numFmtId="0" fontId="21" fillId="0" borderId="0" xfId="2" applyFont="1" applyAlignment="1">
      <alignment horizontal="left" vertical="center" wrapText="1"/>
    </xf>
    <xf numFmtId="0" fontId="17" fillId="0" borderId="54" xfId="2" applyFont="1" applyBorder="1" applyAlignment="1">
      <alignment horizontal="left" vertical="center" wrapText="1"/>
    </xf>
    <xf numFmtId="0" fontId="16" fillId="0" borderId="54" xfId="2" applyFont="1" applyBorder="1" applyAlignment="1">
      <alignment horizontal="justify" vertical="center" wrapText="1"/>
    </xf>
    <xf numFmtId="14" fontId="17" fillId="0" borderId="54" xfId="2" applyNumberFormat="1" applyFont="1" applyBorder="1" applyAlignment="1">
      <alignment horizontal="justify" vertical="center" wrapText="1"/>
    </xf>
    <xf numFmtId="0" fontId="19" fillId="0" borderId="55" xfId="3" applyFont="1" applyBorder="1" applyAlignment="1" applyProtection="1">
      <alignment horizontal="left" vertical="center" wrapText="1"/>
    </xf>
    <xf numFmtId="0" fontId="19" fillId="0" borderId="56" xfId="3" applyFont="1" applyBorder="1" applyAlignment="1" applyProtection="1">
      <alignment horizontal="left" vertical="center" wrapText="1"/>
    </xf>
    <xf numFmtId="0" fontId="19" fillId="0" borderId="57" xfId="3" applyFont="1" applyBorder="1" applyAlignment="1" applyProtection="1">
      <alignment horizontal="left" vertical="center" wrapText="1"/>
    </xf>
    <xf numFmtId="0" fontId="13" fillId="0" borderId="54" xfId="2" applyFont="1" applyBorder="1" applyAlignment="1">
      <alignment horizontal="center" vertical="center" wrapText="1"/>
    </xf>
    <xf numFmtId="0" fontId="15" fillId="0" borderId="54" xfId="2" applyFont="1" applyBorder="1" applyAlignment="1">
      <alignment horizontal="center" vertical="center" wrapText="1"/>
    </xf>
    <xf numFmtId="0" fontId="15" fillId="0" borderId="54" xfId="2" applyFont="1" applyBorder="1" applyAlignment="1">
      <alignment horizontal="center" vertical="center"/>
    </xf>
    <xf numFmtId="0" fontId="17" fillId="0" borderId="55" xfId="2" applyFont="1" applyBorder="1" applyAlignment="1">
      <alignment horizontal="left" vertical="center" wrapText="1"/>
    </xf>
    <xf numFmtId="0" fontId="17" fillId="0" borderId="56" xfId="2" applyFont="1" applyBorder="1" applyAlignment="1">
      <alignment horizontal="left" vertical="center" wrapText="1"/>
    </xf>
    <xf numFmtId="0" fontId="17" fillId="0" borderId="57" xfId="2" applyFont="1" applyBorder="1" applyAlignment="1">
      <alignment horizontal="left" vertical="center" wrapText="1"/>
    </xf>
    <xf numFmtId="0" fontId="16" fillId="0" borderId="55" xfId="2" applyFont="1" applyBorder="1" applyAlignment="1">
      <alignment horizontal="left" vertical="center" wrapText="1"/>
    </xf>
    <xf numFmtId="0" fontId="16" fillId="0" borderId="57" xfId="2" applyFont="1" applyBorder="1" applyAlignment="1">
      <alignment horizontal="left" vertical="center" wrapText="1"/>
    </xf>
    <xf numFmtId="0" fontId="17" fillId="0" borderId="54" xfId="2" applyFont="1" applyBorder="1" applyAlignment="1">
      <alignment horizontal="center" vertical="center" wrapText="1"/>
    </xf>
    <xf numFmtId="0" fontId="21" fillId="0" borderId="55" xfId="7" applyFont="1" applyBorder="1" applyAlignment="1">
      <alignment horizontal="justify" vertical="center" wrapText="1"/>
    </xf>
    <xf numFmtId="0" fontId="21" fillId="0" borderId="56" xfId="7" applyFont="1" applyBorder="1" applyAlignment="1">
      <alignment horizontal="justify" vertical="center" wrapText="1"/>
    </xf>
    <xf numFmtId="0" fontId="21" fillId="0" borderId="57" xfId="7" applyFont="1" applyBorder="1" applyAlignment="1">
      <alignment horizontal="justify" vertical="center" wrapText="1"/>
    </xf>
    <xf numFmtId="0" fontId="23" fillId="0" borderId="0" xfId="0" applyFont="1" applyAlignment="1">
      <alignment horizontal="center" vertical="center"/>
    </xf>
    <xf numFmtId="0" fontId="15" fillId="0" borderId="68" xfId="7" applyFont="1" applyBorder="1" applyAlignment="1">
      <alignment horizontal="center" vertical="center" wrapText="1"/>
    </xf>
    <xf numFmtId="0" fontId="15" fillId="0" borderId="67" xfId="7" applyFont="1" applyBorder="1" applyAlignment="1">
      <alignment horizontal="center" vertical="center"/>
    </xf>
    <xf numFmtId="0" fontId="15" fillId="0" borderId="66" xfId="7" applyFont="1" applyBorder="1" applyAlignment="1">
      <alignment horizontal="center" vertical="center"/>
    </xf>
    <xf numFmtId="0" fontId="15" fillId="0" borderId="55" xfId="7" applyFont="1" applyBorder="1" applyAlignment="1">
      <alignment horizontal="center" vertical="center" wrapText="1"/>
    </xf>
    <xf numFmtId="0" fontId="15" fillId="0" borderId="56" xfId="7" applyFont="1" applyBorder="1" applyAlignment="1">
      <alignment horizontal="center" vertical="center" wrapText="1"/>
    </xf>
    <xf numFmtId="0" fontId="15" fillId="0" borderId="57" xfId="7" applyFont="1" applyBorder="1" applyAlignment="1">
      <alignment horizontal="center" vertical="center" wrapText="1"/>
    </xf>
    <xf numFmtId="0" fontId="24" fillId="0" borderId="55" xfId="6" applyFont="1" applyBorder="1" applyAlignment="1">
      <alignment horizontal="center" vertical="center"/>
    </xf>
    <xf numFmtId="0" fontId="24" fillId="0" borderId="56" xfId="6" applyFont="1" applyBorder="1" applyAlignment="1">
      <alignment horizontal="center" vertical="center"/>
    </xf>
    <xf numFmtId="0" fontId="24" fillId="0" borderId="57" xfId="6" applyFont="1" applyBorder="1" applyAlignment="1">
      <alignment horizontal="center" vertical="center"/>
    </xf>
    <xf numFmtId="0" fontId="21" fillId="0" borderId="55" xfId="7" applyFont="1" applyFill="1" applyBorder="1" applyAlignment="1">
      <alignment horizontal="justify" vertical="center" wrapText="1"/>
    </xf>
    <xf numFmtId="0" fontId="21" fillId="0" borderId="56" xfId="7" applyFont="1" applyFill="1" applyBorder="1" applyAlignment="1">
      <alignment horizontal="justify" vertical="center" wrapText="1"/>
    </xf>
    <xf numFmtId="0" fontId="21" fillId="0" borderId="57" xfId="7" applyFont="1" applyFill="1" applyBorder="1" applyAlignment="1">
      <alignment horizontal="justify" vertical="center" wrapText="1"/>
    </xf>
    <xf numFmtId="0" fontId="7" fillId="0" borderId="0" xfId="0" applyFont="1" applyFill="1" applyAlignment="1">
      <alignment vertical="top" wrapText="1"/>
    </xf>
    <xf numFmtId="0" fontId="0" fillId="0" borderId="0" xfId="0" applyFont="1" applyFill="1" applyAlignment="1">
      <alignment vertical="top" wrapText="1"/>
    </xf>
    <xf numFmtId="0" fontId="3" fillId="0" borderId="30" xfId="0" applyFont="1" applyFill="1" applyBorder="1" applyAlignment="1">
      <alignment horizontal="center" vertical="center"/>
    </xf>
    <xf numFmtId="0" fontId="1" fillId="0" borderId="22" xfId="0" applyFont="1" applyFill="1" applyBorder="1"/>
    <xf numFmtId="0" fontId="3" fillId="0" borderId="20" xfId="0" applyFont="1" applyFill="1" applyBorder="1" applyAlignment="1">
      <alignment horizontal="center" vertical="center"/>
    </xf>
    <xf numFmtId="0" fontId="1" fillId="0" borderId="20" xfId="0" applyFont="1" applyFill="1" applyBorder="1"/>
    <xf numFmtId="0" fontId="1" fillId="0" borderId="53" xfId="0" applyFont="1" applyFill="1" applyBorder="1"/>
    <xf numFmtId="0" fontId="10" fillId="0" borderId="3" xfId="0" applyFont="1" applyFill="1" applyBorder="1" applyAlignment="1">
      <alignment horizontal="center"/>
    </xf>
    <xf numFmtId="0" fontId="10" fillId="0" borderId="3" xfId="0" applyFont="1" applyFill="1" applyBorder="1"/>
    <xf numFmtId="0" fontId="10" fillId="0" borderId="4" xfId="0" applyFont="1" applyFill="1" applyBorder="1"/>
    <xf numFmtId="0" fontId="3" fillId="0" borderId="19"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xf numFmtId="0" fontId="10" fillId="0" borderId="2" xfId="0" applyFont="1" applyFill="1" applyBorder="1"/>
    <xf numFmtId="0" fontId="8" fillId="0" borderId="8" xfId="0" applyFont="1" applyFill="1" applyBorder="1" applyAlignment="1">
      <alignment horizontal="center"/>
    </xf>
    <xf numFmtId="0" fontId="8" fillId="0" borderId="9" xfId="0" applyFont="1" applyFill="1" applyBorder="1"/>
    <xf numFmtId="0" fontId="8" fillId="0" borderId="38" xfId="0" applyFont="1" applyFill="1" applyBorder="1"/>
    <xf numFmtId="0" fontId="1" fillId="0" borderId="21" xfId="0" applyFont="1" applyFill="1" applyBorder="1"/>
    <xf numFmtId="0" fontId="4" fillId="0" borderId="30" xfId="0" applyFont="1" applyFill="1" applyBorder="1" applyAlignment="1">
      <alignment horizontal="center" vertical="center"/>
    </xf>
    <xf numFmtId="0" fontId="1" fillId="0" borderId="23" xfId="0" applyFont="1" applyFill="1" applyBorder="1"/>
    <xf numFmtId="0" fontId="4" fillId="0" borderId="19" xfId="0" applyFont="1" applyFill="1" applyBorder="1" applyAlignment="1">
      <alignment horizontal="center" vertical="center"/>
    </xf>
    <xf numFmtId="0" fontId="10" fillId="0" borderId="6" xfId="0" applyFont="1" applyFill="1" applyBorder="1" applyAlignment="1">
      <alignment horizontal="center"/>
    </xf>
    <xf numFmtId="0" fontId="8" fillId="0" borderId="10" xfId="0" applyFont="1" applyFill="1" applyBorder="1" applyAlignment="1">
      <alignment horizontal="center"/>
    </xf>
    <xf numFmtId="0" fontId="8" fillId="0" borderId="11" xfId="0" applyFont="1" applyFill="1" applyBorder="1"/>
    <xf numFmtId="0" fontId="8" fillId="0" borderId="39" xfId="0" applyFont="1" applyFill="1" applyBorder="1"/>
    <xf numFmtId="0" fontId="10" fillId="0" borderId="7" xfId="0" applyFont="1" applyFill="1" applyBorder="1" applyAlignment="1">
      <alignment horizontal="center"/>
    </xf>
    <xf numFmtId="0" fontId="8" fillId="0" borderId="16" xfId="0" applyFont="1" applyFill="1" applyBorder="1" applyAlignment="1"/>
    <xf numFmtId="0" fontId="8" fillId="0" borderId="17" xfId="0" applyFont="1" applyFill="1" applyBorder="1"/>
    <xf numFmtId="0" fontId="8" fillId="0" borderId="18" xfId="0" applyFont="1" applyFill="1" applyBorder="1"/>
    <xf numFmtId="0" fontId="8" fillId="0" borderId="15" xfId="0" applyFont="1" applyFill="1" applyBorder="1" applyAlignment="1"/>
    <xf numFmtId="0" fontId="8" fillId="0" borderId="15" xfId="0" applyFont="1" applyFill="1" applyBorder="1"/>
    <xf numFmtId="0" fontId="8" fillId="0" borderId="36" xfId="0" applyFont="1" applyFill="1" applyBorder="1"/>
  </cellXfs>
  <cellStyles count="8">
    <cellStyle name="Hyperlink" xfId="6" builtinId="8"/>
    <cellStyle name="Hyperlink 2" xfId="3"/>
    <cellStyle name="Normal" xfId="0" builtinId="0"/>
    <cellStyle name="Normal 2" xfId="1"/>
    <cellStyle name="Normal 2 2" xfId="7"/>
    <cellStyle name="Normal 3" xfId="2"/>
    <cellStyle name="Normale 2" xfId="4"/>
    <cellStyle name="Normal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200025</xdr:colOff>
      <xdr:row>21</xdr:row>
      <xdr:rowOff>0</xdr:rowOff>
    </xdr:from>
    <xdr:to>
      <xdr:col>10</xdr:col>
      <xdr:colOff>171450</xdr:colOff>
      <xdr:row>27</xdr:row>
      <xdr:rowOff>152400</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7829550"/>
          <a:ext cx="421005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180975</xdr:colOff>
      <xdr:row>1</xdr:row>
      <xdr:rowOff>66675</xdr:rowOff>
    </xdr:from>
    <xdr:to>
      <xdr:col>6</xdr:col>
      <xdr:colOff>380365</xdr:colOff>
      <xdr:row>1</xdr:row>
      <xdr:rowOff>1800860</xdr:rowOff>
    </xdr:to>
    <xdr:pic>
      <xdr:nvPicPr>
        <xdr:cNvPr id="3" name="Picture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04"/>
        <a:stretch/>
      </xdr:blipFill>
      <xdr:spPr bwMode="auto">
        <a:xfrm>
          <a:off x="2009775" y="904875"/>
          <a:ext cx="1685290" cy="1734185"/>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114300</xdr:colOff>
      <xdr:row>39</xdr:row>
      <xdr:rowOff>57150</xdr:rowOff>
    </xdr:from>
    <xdr:to>
      <xdr:col>10</xdr:col>
      <xdr:colOff>552450</xdr:colOff>
      <xdr:row>54</xdr:row>
      <xdr:rowOff>123825</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2496800"/>
          <a:ext cx="5286375"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54</xdr:row>
      <xdr:rowOff>114300</xdr:rowOff>
    </xdr:from>
    <xdr:to>
      <xdr:col>10</xdr:col>
      <xdr:colOff>533400</xdr:colOff>
      <xdr:row>66</xdr:row>
      <xdr:rowOff>9525</xdr:rowOff>
    </xdr:to>
    <xdr:pic>
      <xdr:nvPicPr>
        <xdr:cNvPr id="5" name="Picture 1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5059025"/>
          <a:ext cx="52863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11</xdr:row>
      <xdr:rowOff>66674</xdr:rowOff>
    </xdr:from>
    <xdr:to>
      <xdr:col>10</xdr:col>
      <xdr:colOff>558403</xdr:colOff>
      <xdr:row>30</xdr:row>
      <xdr:rowOff>85724</xdr:rowOff>
    </xdr:to>
    <xdr:pic>
      <xdr:nvPicPr>
        <xdr:cNvPr id="2" name="Picture 1" descr="2017-05-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938"/>
        <a:stretch>
          <a:fillRect/>
        </a:stretch>
      </xdr:blipFill>
      <xdr:spPr bwMode="auto">
        <a:xfrm>
          <a:off x="76200" y="1847849"/>
          <a:ext cx="6578203"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ntoes@noa.gr" TargetMode="External"/><Relationship Id="rId1" Type="http://schemas.openxmlformats.org/officeDocument/2006/relationships/hyperlink" Target="http://geocradle.e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eocradle.eu/platfor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oss-online.org/" TargetMode="External"/><Relationship Id="rId21" Type="http://schemas.openxmlformats.org/officeDocument/2006/relationships/hyperlink" Target="http://biosens.rs/index.php/en/" TargetMode="External"/><Relationship Id="rId42" Type="http://schemas.openxmlformats.org/officeDocument/2006/relationships/hyperlink" Target="http://www.jeodijital.com/" TargetMode="External"/><Relationship Id="rId47" Type="http://schemas.openxmlformats.org/officeDocument/2006/relationships/hyperlink" Target="http://www.dsi.gov.tr/" TargetMode="External"/><Relationship Id="rId63" Type="http://schemas.openxmlformats.org/officeDocument/2006/relationships/hyperlink" Target="http://beyond-eocenter.eu/index.php/floods" TargetMode="External"/><Relationship Id="rId68" Type="http://schemas.openxmlformats.org/officeDocument/2006/relationships/hyperlink" Target="http://www.geol.uoa.gr/index.php/en/" TargetMode="External"/><Relationship Id="rId84" Type="http://schemas.openxmlformats.org/officeDocument/2006/relationships/hyperlink" Target="http://www.geosrbija.rs/" TargetMode="External"/><Relationship Id="rId89" Type="http://schemas.openxmlformats.org/officeDocument/2006/relationships/hyperlink" Target="http://www.uoa.gr/" TargetMode="External"/><Relationship Id="rId112" Type="http://schemas.openxmlformats.org/officeDocument/2006/relationships/printerSettings" Target="../printerSettings/printerSettings3.bin"/><Relationship Id="rId16" Type="http://schemas.openxmlformats.org/officeDocument/2006/relationships/hyperlink" Target="http://www.tragsa.es/" TargetMode="External"/><Relationship Id="rId107" Type="http://schemas.openxmlformats.org/officeDocument/2006/relationships/hyperlink" Target="https://sites.hevra.haifa.ac.il/abrook/" TargetMode="External"/><Relationship Id="rId11" Type="http://schemas.openxmlformats.org/officeDocument/2006/relationships/hyperlink" Target="http://skiron.control.ee.auth.gr/" TargetMode="External"/><Relationship Id="rId32" Type="http://schemas.openxmlformats.org/officeDocument/2006/relationships/hyperlink" Target="http://www.cut.ac.cy/?languageId=2" TargetMode="External"/><Relationship Id="rId37" Type="http://schemas.openxmlformats.org/officeDocument/2006/relationships/hyperlink" Target="http://biosens.rs/index.php/en/people/a-z-listing" TargetMode="External"/><Relationship Id="rId53" Type="http://schemas.openxmlformats.org/officeDocument/2006/relationships/hyperlink" Target="http://www.geoavas.com/" TargetMode="External"/><Relationship Id="rId58" Type="http://schemas.openxmlformats.org/officeDocument/2006/relationships/hyperlink" Target="https://www.neuropublic.gr/en/activity-fields/si-cluster" TargetMode="External"/><Relationship Id="rId74" Type="http://schemas.openxmlformats.org/officeDocument/2006/relationships/hyperlink" Target="http://www.cyi.ac.cy/index.php/castorc/about-the-center/the-cytera-hpc-facility.html" TargetMode="External"/><Relationship Id="rId79" Type="http://schemas.openxmlformats.org/officeDocument/2006/relationships/hyperlink" Target="http://in.bgu.ac.il/humsos/geog/Pages/default.aspx" TargetMode="External"/><Relationship Id="rId102" Type="http://schemas.openxmlformats.org/officeDocument/2006/relationships/hyperlink" Target="http://www.meteo.hr/" TargetMode="External"/><Relationship Id="rId5" Type="http://schemas.openxmlformats.org/officeDocument/2006/relationships/hyperlink" Target="http://www.i-bec.org/" TargetMode="External"/><Relationship Id="rId90" Type="http://schemas.openxmlformats.org/officeDocument/2006/relationships/hyperlink" Target="http://www.visioterra.fr/" TargetMode="External"/><Relationship Id="rId95" Type="http://schemas.openxmlformats.org/officeDocument/2006/relationships/hyperlink" Target="http://www.topogis.rs/" TargetMode="External"/><Relationship Id="rId22" Type="http://schemas.openxmlformats.org/officeDocument/2006/relationships/hyperlink" Target="http://www.ipb.ac.rs/" TargetMode="External"/><Relationship Id="rId27" Type="http://schemas.openxmlformats.org/officeDocument/2006/relationships/hyperlink" Target="http://www.zeminst.edu.mk/" TargetMode="External"/><Relationship Id="rId43" Type="http://schemas.openxmlformats.org/officeDocument/2006/relationships/hyperlink" Target="http://www.meteo.gov.mk/" TargetMode="External"/><Relationship Id="rId48" Type="http://schemas.openxmlformats.org/officeDocument/2006/relationships/hyperlink" Target="http://www.mapbis.com/" TargetMode="External"/><Relationship Id="rId64" Type="http://schemas.openxmlformats.org/officeDocument/2006/relationships/hyperlink" Target="http://www.agropedologija.gov.ba/" TargetMode="External"/><Relationship Id="rId69" Type="http://schemas.openxmlformats.org/officeDocument/2006/relationships/hyperlink" Target="http://www.geozavodrs.com/" TargetMode="External"/><Relationship Id="rId80" Type="http://schemas.openxmlformats.org/officeDocument/2006/relationships/hyperlink" Target="http://www.tau.ac.il/~rslweb/index.html" TargetMode="External"/><Relationship Id="rId85" Type="http://schemas.openxmlformats.org/officeDocument/2006/relationships/hyperlink" Target="http://www.ugal.ro/" TargetMode="External"/><Relationship Id="rId12" Type="http://schemas.openxmlformats.org/officeDocument/2006/relationships/hyperlink" Target="http://www.brgm.fr/" TargetMode="External"/><Relationship Id="rId17" Type="http://schemas.openxmlformats.org/officeDocument/2006/relationships/hyperlink" Target="http://www.narss.sci.eg/" TargetMode="External"/><Relationship Id="rId33" Type="http://schemas.openxmlformats.org/officeDocument/2006/relationships/hyperlink" Target="http://www.inoe.ro/" TargetMode="External"/><Relationship Id="rId38" Type="http://schemas.openxmlformats.org/officeDocument/2006/relationships/hyperlink" Target="http://biosens.rs/index.php/en/eng/events/1st-biosense-workshop" TargetMode="External"/><Relationship Id="rId59" Type="http://schemas.openxmlformats.org/officeDocument/2006/relationships/hyperlink" Target="mailto:kontoes@noa.gr" TargetMode="External"/><Relationship Id="rId103" Type="http://schemas.openxmlformats.org/officeDocument/2006/relationships/hyperlink" Target="http://www.meteo.hr/" TargetMode="External"/><Relationship Id="rId108" Type="http://schemas.openxmlformats.org/officeDocument/2006/relationships/hyperlink" Target="http://www.geography.tau.ac.il/" TargetMode="External"/><Relationship Id="rId54" Type="http://schemas.openxmlformats.org/officeDocument/2006/relationships/hyperlink" Target="http://www.harphasea.si/" TargetMode="External"/><Relationship Id="rId70" Type="http://schemas.openxmlformats.org/officeDocument/2006/relationships/hyperlink" Target="http://www.terraspatium.gr/" TargetMode="External"/><Relationship Id="rId75" Type="http://schemas.openxmlformats.org/officeDocument/2006/relationships/hyperlink" Target="http://www.ari.gov.cy/" TargetMode="External"/><Relationship Id="rId91" Type="http://schemas.openxmlformats.org/officeDocument/2006/relationships/hyperlink" Target="http://visioterra.org/VtWeb/" TargetMode="External"/><Relationship Id="rId96" Type="http://schemas.openxmlformats.org/officeDocument/2006/relationships/hyperlink" Target="http://www.enfi.ac.ma/" TargetMode="External"/><Relationship Id="rId1" Type="http://schemas.openxmlformats.org/officeDocument/2006/relationships/hyperlink" Target="http://www.gauss.ba/" TargetMode="External"/><Relationship Id="rId6" Type="http://schemas.openxmlformats.org/officeDocument/2006/relationships/hyperlink" Target="http://www.infp.ro/en/" TargetMode="External"/><Relationship Id="rId15" Type="http://schemas.openxmlformats.org/officeDocument/2006/relationships/hyperlink" Target="http://www.narss.sci.eg/" TargetMode="External"/><Relationship Id="rId23" Type="http://schemas.openxmlformats.org/officeDocument/2006/relationships/hyperlink" Target="http://dream.ipb.ac.rs/" TargetMode="External"/><Relationship Id="rId28" Type="http://schemas.openxmlformats.org/officeDocument/2006/relationships/hyperlink" Target="http://www.maksoil.ukim.mk/" TargetMode="External"/><Relationship Id="rId36" Type="http://schemas.openxmlformats.org/officeDocument/2006/relationships/hyperlink" Target="http://www.space.bas.bg/" TargetMode="External"/><Relationship Id="rId49" Type="http://schemas.openxmlformats.org/officeDocument/2006/relationships/hyperlink" Target="http://www.cyi.ac.cy/" TargetMode="External"/><Relationship Id="rId57" Type="http://schemas.openxmlformats.org/officeDocument/2006/relationships/hyperlink" Target="http://www.si-cluster.gr/en/" TargetMode="External"/><Relationship Id="rId106" Type="http://schemas.openxmlformats.org/officeDocument/2006/relationships/hyperlink" Target="https://geography.tau.ac.il/" TargetMode="External"/><Relationship Id="rId10" Type="http://schemas.openxmlformats.org/officeDocument/2006/relationships/hyperlink" Target="http://www.infp.ro/en/" TargetMode="External"/><Relationship Id="rId31" Type="http://schemas.openxmlformats.org/officeDocument/2006/relationships/hyperlink" Target="http://www.drc.gov.eg/" TargetMode="External"/><Relationship Id="rId44" Type="http://schemas.openxmlformats.org/officeDocument/2006/relationships/hyperlink" Target="http://www.cscrs.itu.edu.tr/" TargetMode="External"/><Relationship Id="rId52" Type="http://schemas.openxmlformats.org/officeDocument/2006/relationships/hyperlink" Target="http://atmosphere-upatras.gr/en/staff/andreaskazantzidis" TargetMode="External"/><Relationship Id="rId60" Type="http://schemas.openxmlformats.org/officeDocument/2006/relationships/hyperlink" Target="http://www.noa.gr/" TargetMode="External"/><Relationship Id="rId65" Type="http://schemas.openxmlformats.org/officeDocument/2006/relationships/hyperlink" Target="http://www.moa.gov.cy/dom" TargetMode="External"/><Relationship Id="rId73" Type="http://schemas.openxmlformats.org/officeDocument/2006/relationships/hyperlink" Target="http://www.cyi.ac.cy/" TargetMode="External"/><Relationship Id="rId78" Type="http://schemas.openxmlformats.org/officeDocument/2006/relationships/hyperlink" Target="http://www.sewa-weather.com/" TargetMode="External"/><Relationship Id="rId81" Type="http://schemas.openxmlformats.org/officeDocument/2006/relationships/hyperlink" Target="http://www.taldor.co.il/" TargetMode="External"/><Relationship Id="rId86" Type="http://schemas.openxmlformats.org/officeDocument/2006/relationships/hyperlink" Target="http://www.solace.ugal.ro/index.php/en/" TargetMode="External"/><Relationship Id="rId94" Type="http://schemas.openxmlformats.org/officeDocument/2006/relationships/hyperlink" Target="http://www.pointpro.com.mk/" TargetMode="External"/><Relationship Id="rId99" Type="http://schemas.openxmlformats.org/officeDocument/2006/relationships/hyperlink" Target="http://www.uh2c.ma/" TargetMode="External"/><Relationship Id="rId101" Type="http://schemas.openxmlformats.org/officeDocument/2006/relationships/hyperlink" Target="http://www.meteo.hr/" TargetMode="External"/><Relationship Id="rId4" Type="http://schemas.openxmlformats.org/officeDocument/2006/relationships/hyperlink" Target="http://www.bioacademy.gr/" TargetMode="External"/><Relationship Id="rId9" Type="http://schemas.openxmlformats.org/officeDocument/2006/relationships/hyperlink" Target="http://gps.infp.ro/contact.php" TargetMode="External"/><Relationship Id="rId13" Type="http://schemas.openxmlformats.org/officeDocument/2006/relationships/hyperlink" Target="http://labrsgis.web.auth.gr/index.php/en/" TargetMode="External"/><Relationship Id="rId18" Type="http://schemas.openxmlformats.org/officeDocument/2006/relationships/hyperlink" Target="http://www.hidmet.gov.rs/index_eng.php" TargetMode="External"/><Relationship Id="rId39" Type="http://schemas.openxmlformats.org/officeDocument/2006/relationships/hyperlink" Target="http://www.zhms.gov.me/" TargetMode="External"/><Relationship Id="rId109" Type="http://schemas.openxmlformats.org/officeDocument/2006/relationships/hyperlink" Target="http://www.onm.nat.tn/" TargetMode="External"/><Relationship Id="rId34" Type="http://schemas.openxmlformats.org/officeDocument/2006/relationships/hyperlink" Target="http://liverali.inoe.ro/" TargetMode="External"/><Relationship Id="rId50" Type="http://schemas.openxmlformats.org/officeDocument/2006/relationships/hyperlink" Target="http://weather.cyi.ac.cy/" TargetMode="External"/><Relationship Id="rId55" Type="http://schemas.openxmlformats.org/officeDocument/2006/relationships/hyperlink" Target="http://www.harphasea.si/" TargetMode="External"/><Relationship Id="rId76" Type="http://schemas.openxmlformats.org/officeDocument/2006/relationships/hyperlink" Target="http://www.hidmet.gov.rs/" TargetMode="External"/><Relationship Id="rId97" Type="http://schemas.openxmlformats.org/officeDocument/2006/relationships/hyperlink" Target="http://iav.ac.ma/" TargetMode="External"/><Relationship Id="rId104" Type="http://schemas.openxmlformats.org/officeDocument/2006/relationships/hyperlink" Target="http://www.meteo.hr/" TargetMode="External"/><Relationship Id="rId7" Type="http://schemas.openxmlformats.org/officeDocument/2006/relationships/hyperlink" Target="https://www.epos-ip.org/" TargetMode="External"/><Relationship Id="rId71" Type="http://schemas.openxmlformats.org/officeDocument/2006/relationships/hyperlink" Target="http://www.fzzg.gov.ba/" TargetMode="External"/><Relationship Id="rId92" Type="http://schemas.openxmlformats.org/officeDocument/2006/relationships/hyperlink" Target="http://www.arso.gov.si/" TargetMode="External"/><Relationship Id="rId2" Type="http://schemas.openxmlformats.org/officeDocument/2006/relationships/hyperlink" Target="http://www.ff.bg.ac.rs/" TargetMode="External"/><Relationship Id="rId29" Type="http://schemas.openxmlformats.org/officeDocument/2006/relationships/hyperlink" Target="http://www.maksoil.ukim.mk/" TargetMode="External"/><Relationship Id="rId24" Type="http://schemas.openxmlformats.org/officeDocument/2006/relationships/hyperlink" Target="http://www.igme.gr/" TargetMode="External"/><Relationship Id="rId40" Type="http://schemas.openxmlformats.org/officeDocument/2006/relationships/hyperlink" Target="http://www.3g-geoconsult.com/" TargetMode="External"/><Relationship Id="rId45" Type="http://schemas.openxmlformats.org/officeDocument/2006/relationships/hyperlink" Target="http://arastirma.tarim.gov.tr/tarlabitkileri" TargetMode="External"/><Relationship Id="rId66" Type="http://schemas.openxmlformats.org/officeDocument/2006/relationships/hyperlink" Target="http://sig-environnement.com/" TargetMode="External"/><Relationship Id="rId87" Type="http://schemas.openxmlformats.org/officeDocument/2006/relationships/hyperlink" Target="http://www.geo.uaic.ro/ro/" TargetMode="External"/><Relationship Id="rId110" Type="http://schemas.openxmlformats.org/officeDocument/2006/relationships/hyperlink" Target="http://njedisi.gov.al/" TargetMode="External"/><Relationship Id="rId61" Type="http://schemas.openxmlformats.org/officeDocument/2006/relationships/hyperlink" Target="http://beyond-eocenter.eu/index.php/atmospheric/helmos-forecast" TargetMode="External"/><Relationship Id="rId82" Type="http://schemas.openxmlformats.org/officeDocument/2006/relationships/hyperlink" Target="http://www.rgz.gov.rs/" TargetMode="External"/><Relationship Id="rId19" Type="http://schemas.openxmlformats.org/officeDocument/2006/relationships/hyperlink" Target="http://enviro.ubbcluj.ro/" TargetMode="External"/><Relationship Id="rId14" Type="http://schemas.openxmlformats.org/officeDocument/2006/relationships/hyperlink" Target="http://www.crts.gov.ma/" TargetMode="External"/><Relationship Id="rId30" Type="http://schemas.openxmlformats.org/officeDocument/2006/relationships/hyperlink" Target="http://www.lab4gi.com/" TargetMode="External"/><Relationship Id="rId35" Type="http://schemas.openxmlformats.org/officeDocument/2006/relationships/hyperlink" Target="https://www.facebook.com/rigw.org/?fref=nf" TargetMode="External"/><Relationship Id="rId56" Type="http://schemas.openxmlformats.org/officeDocument/2006/relationships/hyperlink" Target="http://www.neuropublic.gr/" TargetMode="External"/><Relationship Id="rId77" Type="http://schemas.openxmlformats.org/officeDocument/2006/relationships/hyperlink" Target="http://www.see-grid-sci.eu/" TargetMode="External"/><Relationship Id="rId100" Type="http://schemas.openxmlformats.org/officeDocument/2006/relationships/hyperlink" Target="http://www.meteo.hr/" TargetMode="External"/><Relationship Id="rId105" Type="http://schemas.openxmlformats.org/officeDocument/2006/relationships/hyperlink" Target="https://geography.tau.ac.il/climate_environment" TargetMode="External"/><Relationship Id="rId8" Type="http://schemas.openxmlformats.org/officeDocument/2006/relationships/hyperlink" Target="http://gps.infp.ro/" TargetMode="External"/><Relationship Id="rId51" Type="http://schemas.openxmlformats.org/officeDocument/2006/relationships/hyperlink" Target="http://www.mwri.gov.eg/institutions-nationalwaterresercecenter.aspx" TargetMode="External"/><Relationship Id="rId72" Type="http://schemas.openxmlformats.org/officeDocument/2006/relationships/hyperlink" Target="http://www.rjgc.gov.jo/" TargetMode="External"/><Relationship Id="rId93" Type="http://schemas.openxmlformats.org/officeDocument/2006/relationships/hyperlink" Target="http://arso.gov.si/" TargetMode="External"/><Relationship Id="rId98" Type="http://schemas.openxmlformats.org/officeDocument/2006/relationships/hyperlink" Target="http://www.meteo.tn/" TargetMode="External"/><Relationship Id="rId3" Type="http://schemas.openxmlformats.org/officeDocument/2006/relationships/hyperlink" Target="http://mistrals.sedoo.fr/HyMeX/" TargetMode="External"/><Relationship Id="rId25" Type="http://schemas.openxmlformats.org/officeDocument/2006/relationships/hyperlink" Target="http://www.agrif.bg.ac.rs/" TargetMode="External"/><Relationship Id="rId46" Type="http://schemas.openxmlformats.org/officeDocument/2006/relationships/hyperlink" Target="http://arastirma.tarim.gov.tr/tarlabitkileri/Menu/71/Bulten" TargetMode="External"/><Relationship Id="rId67" Type="http://schemas.openxmlformats.org/officeDocument/2006/relationships/hyperlink" Target="http://www.rec.org/" TargetMode="External"/><Relationship Id="rId20" Type="http://schemas.openxmlformats.org/officeDocument/2006/relationships/hyperlink" Target="http://environment.inoe.ro/" TargetMode="External"/><Relationship Id="rId41" Type="http://schemas.openxmlformats.org/officeDocument/2006/relationships/hyperlink" Target="http://www.issapp.org/" TargetMode="External"/><Relationship Id="rId62" Type="http://schemas.openxmlformats.org/officeDocument/2006/relationships/hyperlink" Target="http://beyond-eocenter.eu/scripts/dust_static/dust.html" TargetMode="External"/><Relationship Id="rId83" Type="http://schemas.openxmlformats.org/officeDocument/2006/relationships/hyperlink" Target="http://www.geosrbija.rs/" TargetMode="External"/><Relationship Id="rId88" Type="http://schemas.openxmlformats.org/officeDocument/2006/relationships/hyperlink" Target="http://www.oulu.fi/english/" TargetMode="External"/><Relationship Id="rId111" Type="http://schemas.openxmlformats.org/officeDocument/2006/relationships/hyperlink" Target="http://water.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A3" sqref="A3:K3"/>
    </sheetView>
  </sheetViews>
  <sheetFormatPr defaultRowHeight="12.75" x14ac:dyDescent="0.2"/>
  <cols>
    <col min="1" max="5" width="9.140625" style="114"/>
    <col min="6" max="6" width="4" style="114" customWidth="1"/>
    <col min="7" max="7" width="5.7109375" style="114" customWidth="1"/>
    <col min="8" max="8" width="6.42578125" style="114" customWidth="1"/>
    <col min="9" max="9" width="6.28515625" style="114" customWidth="1"/>
    <col min="10" max="10" width="4.5703125" style="114" customWidth="1"/>
    <col min="11" max="11" width="13.85546875" style="114" customWidth="1"/>
    <col min="12" max="16384" width="9.140625" style="114"/>
  </cols>
  <sheetData>
    <row r="1" spans="1:11" ht="66" customHeight="1" x14ac:dyDescent="0.2">
      <c r="A1" s="148" t="s">
        <v>1631</v>
      </c>
      <c r="B1" s="148"/>
      <c r="C1" s="148"/>
      <c r="D1" s="148"/>
      <c r="E1" s="148"/>
      <c r="F1" s="148"/>
      <c r="G1" s="148"/>
      <c r="H1" s="148"/>
      <c r="I1" s="148"/>
      <c r="J1" s="148"/>
      <c r="K1" s="148"/>
    </row>
    <row r="2" spans="1:11" ht="147" customHeight="1" x14ac:dyDescent="0.2">
      <c r="A2" s="115" t="s">
        <v>82</v>
      </c>
      <c r="B2" s="116"/>
      <c r="C2" s="116"/>
      <c r="D2" s="116"/>
      <c r="E2" s="116"/>
      <c r="F2" s="116"/>
      <c r="G2" s="116"/>
      <c r="H2" s="116"/>
      <c r="I2" s="116"/>
      <c r="J2" s="116"/>
      <c r="K2" s="117"/>
    </row>
    <row r="3" spans="1:11" ht="15.75" x14ac:dyDescent="0.2">
      <c r="A3" s="149" t="s">
        <v>1675</v>
      </c>
      <c r="B3" s="150"/>
      <c r="C3" s="150"/>
      <c r="D3" s="150"/>
      <c r="E3" s="150"/>
      <c r="F3" s="150"/>
      <c r="G3" s="150"/>
      <c r="H3" s="150"/>
      <c r="I3" s="150"/>
      <c r="J3" s="150"/>
      <c r="K3" s="150"/>
    </row>
    <row r="4" spans="1:11" ht="57" customHeight="1" x14ac:dyDescent="0.2">
      <c r="A4" s="118" t="s">
        <v>1632</v>
      </c>
      <c r="B4" s="151" t="s">
        <v>1633</v>
      </c>
      <c r="C4" s="152"/>
      <c r="D4" s="152"/>
      <c r="E4" s="152"/>
      <c r="F4" s="152"/>
      <c r="G4" s="152"/>
      <c r="H4" s="153"/>
      <c r="I4" s="154" t="s">
        <v>1634</v>
      </c>
      <c r="J4" s="155"/>
      <c r="K4" s="119" t="s">
        <v>1635</v>
      </c>
    </row>
    <row r="5" spans="1:11" ht="56.25" customHeight="1" x14ac:dyDescent="0.2">
      <c r="A5" s="118" t="s">
        <v>1636</v>
      </c>
      <c r="B5" s="156" t="s">
        <v>1637</v>
      </c>
      <c r="C5" s="156"/>
      <c r="D5" s="156"/>
      <c r="E5" s="156"/>
      <c r="F5" s="156"/>
      <c r="G5" s="156"/>
      <c r="H5" s="156"/>
      <c r="I5" s="156"/>
      <c r="J5" s="156"/>
      <c r="K5" s="156"/>
    </row>
    <row r="6" spans="1:11" ht="12.75" customHeight="1" x14ac:dyDescent="0.2">
      <c r="A6" s="118" t="s">
        <v>1638</v>
      </c>
      <c r="B6" s="145" t="s">
        <v>1639</v>
      </c>
      <c r="C6" s="146"/>
      <c r="D6" s="146"/>
      <c r="E6" s="146"/>
      <c r="F6" s="146"/>
      <c r="G6" s="146"/>
      <c r="H6" s="146"/>
      <c r="I6" s="146"/>
      <c r="J6" s="146"/>
      <c r="K6" s="147"/>
    </row>
    <row r="7" spans="1:11" ht="22.5" x14ac:dyDescent="0.2">
      <c r="A7" s="118" t="s">
        <v>1640</v>
      </c>
      <c r="B7" s="142" t="s">
        <v>1641</v>
      </c>
      <c r="C7" s="142"/>
      <c r="D7" s="142"/>
      <c r="E7" s="142"/>
      <c r="F7" s="142"/>
      <c r="G7" s="142"/>
      <c r="H7" s="142"/>
      <c r="I7" s="142"/>
      <c r="J7" s="142"/>
      <c r="K7" s="142"/>
    </row>
    <row r="8" spans="1:11" x14ac:dyDescent="0.2">
      <c r="A8" s="120"/>
      <c r="B8" s="121"/>
      <c r="C8" s="121"/>
      <c r="D8" s="121"/>
      <c r="E8" s="121"/>
      <c r="F8" s="121"/>
      <c r="G8" s="121"/>
      <c r="H8" s="121"/>
      <c r="I8" s="121"/>
      <c r="J8" s="121"/>
      <c r="K8" s="122"/>
    </row>
    <row r="9" spans="1:11" ht="22.5" x14ac:dyDescent="0.2">
      <c r="A9" s="118" t="s">
        <v>1642</v>
      </c>
      <c r="B9" s="143" t="s">
        <v>1643</v>
      </c>
      <c r="C9" s="143"/>
      <c r="D9" s="119">
        <v>2.2999999999999998</v>
      </c>
      <c r="E9" s="123" t="s">
        <v>1644</v>
      </c>
      <c r="F9" s="138" t="s">
        <v>1677</v>
      </c>
      <c r="G9" s="138"/>
      <c r="H9" s="138"/>
      <c r="I9" s="138"/>
      <c r="J9" s="138"/>
      <c r="K9" s="138"/>
    </row>
    <row r="10" spans="1:11" ht="22.5" x14ac:dyDescent="0.2">
      <c r="A10" s="118" t="s">
        <v>1645</v>
      </c>
      <c r="B10" s="143" t="s">
        <v>1643</v>
      </c>
      <c r="C10" s="143"/>
      <c r="D10" s="119" t="s">
        <v>1646</v>
      </c>
      <c r="E10" s="123" t="s">
        <v>1644</v>
      </c>
      <c r="F10" s="138" t="s">
        <v>1647</v>
      </c>
      <c r="G10" s="138"/>
      <c r="H10" s="138"/>
      <c r="I10" s="138"/>
      <c r="J10" s="138"/>
      <c r="K10" s="138"/>
    </row>
    <row r="11" spans="1:11" ht="22.5" x14ac:dyDescent="0.2">
      <c r="A11" s="118" t="s">
        <v>1648</v>
      </c>
      <c r="B11" s="143" t="s">
        <v>1649</v>
      </c>
      <c r="C11" s="143"/>
      <c r="D11" s="143"/>
      <c r="E11" s="119" t="s">
        <v>1650</v>
      </c>
      <c r="F11" s="143" t="s">
        <v>1651</v>
      </c>
      <c r="G11" s="143"/>
      <c r="H11" s="143"/>
      <c r="I11" s="144">
        <v>42639</v>
      </c>
      <c r="J11" s="144"/>
      <c r="K11" s="144"/>
    </row>
    <row r="12" spans="1:11" x14ac:dyDescent="0.2">
      <c r="A12" s="118" t="s">
        <v>1652</v>
      </c>
      <c r="B12" s="138" t="s">
        <v>1653</v>
      </c>
      <c r="C12" s="138"/>
      <c r="D12" s="138"/>
      <c r="E12" s="138"/>
      <c r="F12" s="138"/>
      <c r="G12" s="138"/>
      <c r="H12" s="138"/>
      <c r="I12" s="138"/>
      <c r="J12" s="138"/>
      <c r="K12" s="138"/>
    </row>
    <row r="13" spans="1:11" x14ac:dyDescent="0.2">
      <c r="A13" s="118" t="s">
        <v>1654</v>
      </c>
      <c r="B13" s="138" t="s">
        <v>989</v>
      </c>
      <c r="C13" s="138"/>
      <c r="D13" s="138"/>
      <c r="E13" s="138"/>
      <c r="F13" s="138"/>
      <c r="G13" s="138"/>
      <c r="H13" s="138"/>
      <c r="I13" s="138"/>
      <c r="J13" s="138"/>
      <c r="K13" s="138"/>
    </row>
    <row r="14" spans="1:11" ht="22.5" x14ac:dyDescent="0.2">
      <c r="A14" s="118" t="s">
        <v>1655</v>
      </c>
      <c r="B14" s="138" t="s">
        <v>1656</v>
      </c>
      <c r="C14" s="138"/>
      <c r="D14" s="138"/>
      <c r="E14" s="138"/>
      <c r="F14" s="138"/>
      <c r="G14" s="138"/>
      <c r="H14" s="138"/>
      <c r="I14" s="138"/>
      <c r="J14" s="138"/>
      <c r="K14" s="138"/>
    </row>
    <row r="15" spans="1:11" ht="22.5" x14ac:dyDescent="0.2">
      <c r="A15" s="118" t="s">
        <v>1657</v>
      </c>
      <c r="B15" s="138" t="s">
        <v>1676</v>
      </c>
      <c r="C15" s="138"/>
      <c r="D15" s="138"/>
      <c r="E15" s="138"/>
      <c r="F15" s="138"/>
      <c r="G15" s="138"/>
      <c r="H15" s="138"/>
      <c r="I15" s="138"/>
      <c r="J15" s="138"/>
      <c r="K15" s="138"/>
    </row>
    <row r="16" spans="1:11" x14ac:dyDescent="0.2">
      <c r="A16" s="118" t="s">
        <v>1658</v>
      </c>
      <c r="B16" s="138" t="s">
        <v>1678</v>
      </c>
      <c r="C16" s="138"/>
      <c r="D16" s="138"/>
      <c r="E16" s="138"/>
      <c r="F16" s="138"/>
      <c r="G16" s="138"/>
      <c r="H16" s="138"/>
      <c r="I16" s="138"/>
      <c r="J16" s="138"/>
      <c r="K16" s="138"/>
    </row>
    <row r="17" spans="1:11" ht="22.5" x14ac:dyDescent="0.2">
      <c r="A17" s="118" t="s">
        <v>1659</v>
      </c>
      <c r="B17" s="138" t="s">
        <v>1660</v>
      </c>
      <c r="C17" s="138"/>
      <c r="D17" s="138"/>
      <c r="E17" s="138"/>
      <c r="F17" s="138"/>
      <c r="G17" s="138"/>
      <c r="H17" s="138"/>
      <c r="I17" s="138"/>
      <c r="J17" s="138"/>
      <c r="K17" s="138"/>
    </row>
    <row r="18" spans="1:11" x14ac:dyDescent="0.2">
      <c r="A18" s="137" t="s">
        <v>1661</v>
      </c>
      <c r="B18" s="138" t="s">
        <v>1662</v>
      </c>
      <c r="C18" s="138"/>
      <c r="D18" s="138"/>
      <c r="E18" s="138"/>
      <c r="F18" s="138"/>
      <c r="G18" s="138" t="s">
        <v>1663</v>
      </c>
      <c r="H18" s="138"/>
      <c r="I18" s="138"/>
      <c r="J18" s="138"/>
      <c r="K18" s="138"/>
    </row>
    <row r="19" spans="1:11" x14ac:dyDescent="0.2">
      <c r="A19" s="137"/>
      <c r="B19" s="138" t="s">
        <v>1664</v>
      </c>
      <c r="C19" s="138"/>
      <c r="D19" s="138"/>
      <c r="E19" s="138"/>
      <c r="F19" s="138"/>
      <c r="G19" s="138"/>
      <c r="H19" s="138"/>
      <c r="I19" s="138"/>
      <c r="J19" s="138"/>
      <c r="K19" s="138"/>
    </row>
    <row r="20" spans="1:11" x14ac:dyDescent="0.2">
      <c r="A20" s="137"/>
      <c r="B20" s="123" t="s">
        <v>1665</v>
      </c>
      <c r="C20" s="139" t="s">
        <v>783</v>
      </c>
      <c r="D20" s="139"/>
      <c r="E20" s="139"/>
      <c r="F20" s="139"/>
      <c r="G20" s="123" t="s">
        <v>1666</v>
      </c>
      <c r="H20" s="138" t="s">
        <v>1667</v>
      </c>
      <c r="I20" s="138"/>
      <c r="J20" s="123" t="s">
        <v>22</v>
      </c>
      <c r="K20" s="119" t="s">
        <v>1668</v>
      </c>
    </row>
    <row r="21" spans="1:11" ht="15" x14ac:dyDescent="0.2">
      <c r="A21" s="124"/>
      <c r="B21" s="125"/>
      <c r="C21" s="125"/>
      <c r="D21" s="125"/>
      <c r="E21" s="125"/>
      <c r="F21" s="125"/>
      <c r="G21" s="125"/>
      <c r="H21" s="125"/>
      <c r="I21" s="125"/>
      <c r="J21" s="125"/>
      <c r="K21" s="126"/>
    </row>
    <row r="22" spans="1:11" x14ac:dyDescent="0.2">
      <c r="A22" s="127"/>
      <c r="B22" s="128"/>
      <c r="C22" s="128"/>
      <c r="D22" s="128"/>
      <c r="E22" s="128"/>
      <c r="F22" s="128"/>
      <c r="G22" s="128"/>
      <c r="H22" s="128"/>
      <c r="I22" s="128"/>
      <c r="J22" s="128"/>
      <c r="K22" s="129"/>
    </row>
    <row r="23" spans="1:11" x14ac:dyDescent="0.2">
      <c r="A23" s="127"/>
      <c r="B23" s="128"/>
      <c r="C23" s="128"/>
      <c r="D23" s="128"/>
      <c r="E23" s="128"/>
      <c r="F23" s="128"/>
      <c r="G23" s="128"/>
      <c r="H23" s="128"/>
      <c r="I23" s="128"/>
      <c r="J23" s="128"/>
      <c r="K23" s="129"/>
    </row>
    <row r="24" spans="1:11" x14ac:dyDescent="0.2">
      <c r="A24" s="127"/>
      <c r="B24" s="128"/>
      <c r="C24" s="128"/>
      <c r="D24" s="128"/>
      <c r="E24" s="128"/>
      <c r="F24" s="128"/>
      <c r="G24" s="128"/>
      <c r="H24" s="128"/>
      <c r="I24" s="128"/>
      <c r="J24" s="128"/>
      <c r="K24" s="129"/>
    </row>
    <row r="25" spans="1:11" x14ac:dyDescent="0.2">
      <c r="A25" s="127"/>
      <c r="B25" s="128"/>
      <c r="C25" s="128"/>
      <c r="D25" s="128"/>
      <c r="E25" s="128"/>
      <c r="F25" s="128"/>
      <c r="G25" s="128"/>
      <c r="H25" s="128"/>
      <c r="I25" s="128"/>
      <c r="J25" s="128"/>
      <c r="K25" s="129"/>
    </row>
    <row r="26" spans="1:11" x14ac:dyDescent="0.2">
      <c r="A26" s="127"/>
      <c r="B26" s="128"/>
      <c r="C26" s="128"/>
      <c r="D26" s="128"/>
      <c r="E26" s="128"/>
      <c r="F26" s="128"/>
      <c r="G26" s="128"/>
      <c r="H26" s="128"/>
      <c r="I26" s="128"/>
      <c r="J26" s="128"/>
      <c r="K26" s="129"/>
    </row>
    <row r="27" spans="1:11" x14ac:dyDescent="0.2">
      <c r="A27" s="127"/>
      <c r="B27" s="128"/>
      <c r="C27" s="128"/>
      <c r="D27" s="128"/>
      <c r="E27" s="128"/>
      <c r="F27" s="128"/>
      <c r="G27" s="128"/>
      <c r="H27" s="128"/>
      <c r="I27" s="128"/>
      <c r="J27" s="128"/>
      <c r="K27" s="129"/>
    </row>
    <row r="28" spans="1:11" x14ac:dyDescent="0.2">
      <c r="A28" s="127"/>
      <c r="B28" s="128"/>
      <c r="C28" s="128"/>
      <c r="D28" s="128"/>
      <c r="E28" s="128"/>
      <c r="F28" s="128"/>
      <c r="G28" s="128"/>
      <c r="H28" s="128"/>
      <c r="I28" s="128"/>
      <c r="J28" s="128"/>
      <c r="K28" s="129"/>
    </row>
    <row r="29" spans="1:11" x14ac:dyDescent="0.2">
      <c r="A29" s="130"/>
      <c r="B29" s="131"/>
      <c r="C29" s="131"/>
      <c r="D29" s="131"/>
      <c r="E29" s="131"/>
      <c r="F29" s="131"/>
      <c r="G29" s="131"/>
      <c r="H29" s="131"/>
      <c r="I29" s="131"/>
      <c r="J29" s="131"/>
      <c r="K29" s="132"/>
    </row>
    <row r="34" spans="1:11" ht="18.75" x14ac:dyDescent="0.2">
      <c r="A34" s="140" t="s">
        <v>1669</v>
      </c>
      <c r="B34" s="140"/>
      <c r="C34" s="140"/>
      <c r="D34" s="140"/>
      <c r="E34" s="140"/>
      <c r="F34" s="140"/>
      <c r="G34" s="140"/>
      <c r="H34" s="140"/>
      <c r="I34" s="140"/>
      <c r="J34" s="140"/>
      <c r="K34" s="140"/>
    </row>
    <row r="35" spans="1:11" ht="45.75" customHeight="1" x14ac:dyDescent="0.2">
      <c r="A35" s="141" t="s">
        <v>1670</v>
      </c>
      <c r="B35" s="141"/>
      <c r="C35" s="141"/>
      <c r="D35" s="141"/>
      <c r="E35" s="141"/>
      <c r="F35" s="141"/>
      <c r="G35" s="141"/>
      <c r="H35" s="141"/>
      <c r="I35" s="141"/>
      <c r="J35" s="141"/>
      <c r="K35" s="141"/>
    </row>
    <row r="36" spans="1:11" ht="41.25" customHeight="1" x14ac:dyDescent="0.2">
      <c r="A36" s="136" t="s">
        <v>1671</v>
      </c>
      <c r="B36" s="136"/>
      <c r="C36" s="136"/>
      <c r="D36" s="136"/>
      <c r="E36" s="136"/>
      <c r="F36" s="136"/>
      <c r="G36" s="136"/>
      <c r="H36" s="136"/>
      <c r="I36" s="136"/>
      <c r="J36" s="136"/>
      <c r="K36" s="136"/>
    </row>
    <row r="37" spans="1:11" ht="25.5" customHeight="1" x14ac:dyDescent="0.2">
      <c r="A37" s="136" t="s">
        <v>1672</v>
      </c>
      <c r="B37" s="136"/>
      <c r="C37" s="136"/>
      <c r="D37" s="136"/>
      <c r="E37" s="136"/>
      <c r="F37" s="136"/>
      <c r="G37" s="136"/>
      <c r="H37" s="136"/>
      <c r="I37" s="136"/>
      <c r="J37" s="136"/>
      <c r="K37" s="136"/>
    </row>
    <row r="38" spans="1:11" ht="57" customHeight="1" x14ac:dyDescent="0.2">
      <c r="A38" s="136" t="s">
        <v>1673</v>
      </c>
      <c r="B38" s="136"/>
      <c r="C38" s="136"/>
      <c r="D38" s="136"/>
      <c r="E38" s="136"/>
      <c r="F38" s="136"/>
      <c r="G38" s="136"/>
      <c r="H38" s="136"/>
      <c r="I38" s="136"/>
      <c r="J38" s="136"/>
      <c r="K38" s="136"/>
    </row>
    <row r="39" spans="1:11" ht="21.75" customHeight="1" x14ac:dyDescent="0.2">
      <c r="A39" s="136" t="s">
        <v>1674</v>
      </c>
      <c r="B39" s="136"/>
      <c r="C39" s="136"/>
      <c r="D39" s="136"/>
      <c r="E39" s="136"/>
      <c r="F39" s="136"/>
      <c r="G39" s="136"/>
      <c r="H39" s="136"/>
      <c r="I39" s="136"/>
      <c r="J39" s="136"/>
      <c r="K39" s="136"/>
    </row>
    <row r="40" spans="1:11" ht="15.75" x14ac:dyDescent="0.2">
      <c r="A40" s="133" t="s">
        <v>82</v>
      </c>
    </row>
    <row r="41" spans="1:11" ht="15.75" x14ac:dyDescent="0.2">
      <c r="A41" s="133"/>
    </row>
  </sheetData>
  <mergeCells count="32">
    <mergeCell ref="B6:K6"/>
    <mergeCell ref="A1:K1"/>
    <mergeCell ref="A3:K3"/>
    <mergeCell ref="B4:H4"/>
    <mergeCell ref="I4:J4"/>
    <mergeCell ref="B5:K5"/>
    <mergeCell ref="B17:K17"/>
    <mergeCell ref="B7:K7"/>
    <mergeCell ref="B9:C9"/>
    <mergeCell ref="F9:K9"/>
    <mergeCell ref="B10:C10"/>
    <mergeCell ref="F10:K10"/>
    <mergeCell ref="B11:D11"/>
    <mergeCell ref="F11:H11"/>
    <mergeCell ref="I11:K11"/>
    <mergeCell ref="B12:K12"/>
    <mergeCell ref="B13:K13"/>
    <mergeCell ref="B14:K14"/>
    <mergeCell ref="B15:K15"/>
    <mergeCell ref="B16:K16"/>
    <mergeCell ref="A39:K39"/>
    <mergeCell ref="A18:A20"/>
    <mergeCell ref="B18:F18"/>
    <mergeCell ref="G18:K18"/>
    <mergeCell ref="B19:K19"/>
    <mergeCell ref="C20:F20"/>
    <mergeCell ref="H20:I20"/>
    <mergeCell ref="A34:K34"/>
    <mergeCell ref="A35:K35"/>
    <mergeCell ref="A36:K36"/>
    <mergeCell ref="A37:K37"/>
    <mergeCell ref="A38:K38"/>
  </mergeCells>
  <hyperlinks>
    <hyperlink ref="B6" r:id="rId1" display="http://geocradle.eu/"/>
    <hyperlink ref="C20"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9" workbookViewId="0">
      <selection activeCell="L33" sqref="L33"/>
    </sheetView>
  </sheetViews>
  <sheetFormatPr defaultRowHeight="12.75" x14ac:dyDescent="0.2"/>
  <cols>
    <col min="1" max="16384" width="9.140625" style="5"/>
  </cols>
  <sheetData>
    <row r="1" spans="1:11" ht="33" customHeight="1" thickBot="1" x14ac:dyDescent="0.25">
      <c r="A1" s="161" t="s">
        <v>1689</v>
      </c>
      <c r="B1" s="162"/>
      <c r="C1" s="162"/>
      <c r="D1" s="162"/>
      <c r="E1" s="162"/>
      <c r="F1" s="162"/>
      <c r="G1" s="162"/>
      <c r="H1" s="162"/>
      <c r="I1" s="162"/>
      <c r="J1" s="162"/>
      <c r="K1" s="163"/>
    </row>
    <row r="2" spans="1:11" x14ac:dyDescent="0.2">
      <c r="A2" s="135"/>
      <c r="B2" s="134"/>
      <c r="C2" s="134"/>
      <c r="D2" s="134"/>
      <c r="E2" s="134"/>
      <c r="F2" s="134"/>
      <c r="G2" s="134"/>
      <c r="H2" s="134"/>
      <c r="I2" s="134"/>
      <c r="J2" s="134"/>
      <c r="K2" s="134"/>
    </row>
    <row r="3" spans="1:11" ht="39" customHeight="1" x14ac:dyDescent="0.2">
      <c r="A3" s="164" t="s">
        <v>1688</v>
      </c>
      <c r="B3" s="165"/>
      <c r="C3" s="165"/>
      <c r="D3" s="165"/>
      <c r="E3" s="165"/>
      <c r="F3" s="165"/>
      <c r="G3" s="165"/>
      <c r="H3" s="165"/>
      <c r="I3" s="165"/>
      <c r="J3" s="165"/>
      <c r="K3" s="166"/>
    </row>
    <row r="4" spans="1:11" ht="27" customHeight="1" x14ac:dyDescent="0.2">
      <c r="A4" s="167" t="s">
        <v>1687</v>
      </c>
      <c r="B4" s="168"/>
      <c r="C4" s="168"/>
      <c r="D4" s="168"/>
      <c r="E4" s="168"/>
      <c r="F4" s="168"/>
      <c r="G4" s="168"/>
      <c r="H4" s="168"/>
      <c r="I4" s="168"/>
      <c r="J4" s="168"/>
      <c r="K4" s="169"/>
    </row>
    <row r="5" spans="1:11" ht="36.75" customHeight="1" x14ac:dyDescent="0.2">
      <c r="A5" s="164" t="s">
        <v>1686</v>
      </c>
      <c r="B5" s="165"/>
      <c r="C5" s="165"/>
      <c r="D5" s="165"/>
      <c r="E5" s="165"/>
      <c r="F5" s="165"/>
      <c r="G5" s="165"/>
      <c r="H5" s="165"/>
      <c r="I5" s="165"/>
      <c r="J5" s="165"/>
      <c r="K5" s="166"/>
    </row>
    <row r="7" spans="1:11" ht="118.5" customHeight="1" x14ac:dyDescent="0.2">
      <c r="A7" s="170" t="s">
        <v>1690</v>
      </c>
      <c r="B7" s="171"/>
      <c r="C7" s="171"/>
      <c r="D7" s="171"/>
      <c r="E7" s="171"/>
      <c r="F7" s="171"/>
      <c r="G7" s="171"/>
      <c r="H7" s="171"/>
      <c r="I7" s="171"/>
      <c r="J7" s="171"/>
      <c r="K7" s="172"/>
    </row>
    <row r="8" spans="1:11" ht="69" customHeight="1" x14ac:dyDescent="0.2">
      <c r="A8" s="157" t="s">
        <v>1685</v>
      </c>
      <c r="B8" s="158"/>
      <c r="C8" s="158"/>
      <c r="D8" s="158"/>
      <c r="E8" s="158"/>
      <c r="F8" s="158"/>
      <c r="G8" s="158"/>
      <c r="H8" s="158"/>
      <c r="I8" s="158"/>
      <c r="J8" s="158"/>
      <c r="K8" s="159"/>
    </row>
    <row r="9" spans="1:11" ht="49.5" customHeight="1" x14ac:dyDescent="0.2">
      <c r="A9" s="157" t="s">
        <v>1684</v>
      </c>
      <c r="B9" s="158"/>
      <c r="C9" s="158"/>
      <c r="D9" s="158"/>
      <c r="E9" s="158"/>
      <c r="F9" s="158"/>
      <c r="G9" s="158"/>
      <c r="H9" s="158"/>
      <c r="I9" s="158"/>
      <c r="J9" s="158"/>
      <c r="K9" s="159"/>
    </row>
    <row r="10" spans="1:11" ht="66.75" customHeight="1" x14ac:dyDescent="0.2">
      <c r="A10" s="157" t="s">
        <v>1683</v>
      </c>
      <c r="B10" s="158"/>
      <c r="C10" s="158"/>
      <c r="D10" s="158"/>
      <c r="E10" s="158"/>
      <c r="F10" s="158"/>
      <c r="G10" s="158"/>
      <c r="H10" s="158"/>
      <c r="I10" s="158"/>
      <c r="J10" s="158"/>
      <c r="K10" s="159"/>
    </row>
    <row r="11" spans="1:11" ht="51" customHeight="1" x14ac:dyDescent="0.2">
      <c r="A11" s="157" t="s">
        <v>1682</v>
      </c>
      <c r="B11" s="158"/>
      <c r="C11" s="158"/>
      <c r="D11" s="158"/>
      <c r="E11" s="158"/>
      <c r="F11" s="158"/>
      <c r="G11" s="158"/>
      <c r="H11" s="158"/>
      <c r="I11" s="158"/>
      <c r="J11" s="158"/>
      <c r="K11" s="159"/>
    </row>
    <row r="32" spans="1:11" ht="15" x14ac:dyDescent="0.2">
      <c r="A32" s="160" t="s">
        <v>1681</v>
      </c>
      <c r="B32" s="160"/>
      <c r="C32" s="160"/>
      <c r="D32" s="160"/>
      <c r="E32" s="160"/>
      <c r="F32" s="160"/>
      <c r="G32" s="160"/>
      <c r="H32" s="160"/>
      <c r="I32" s="160"/>
      <c r="J32" s="160"/>
      <c r="K32" s="160"/>
    </row>
    <row r="33" spans="1:11" ht="66" customHeight="1" x14ac:dyDescent="0.2">
      <c r="A33" s="157" t="s">
        <v>1680</v>
      </c>
      <c r="B33" s="158"/>
      <c r="C33" s="158"/>
      <c r="D33" s="158"/>
      <c r="E33" s="158"/>
      <c r="F33" s="158"/>
      <c r="G33" s="158"/>
      <c r="H33" s="158"/>
      <c r="I33" s="158"/>
      <c r="J33" s="158"/>
      <c r="K33" s="159"/>
    </row>
    <row r="34" spans="1:11" ht="63.75" customHeight="1" x14ac:dyDescent="0.2">
      <c r="A34" s="157" t="s">
        <v>1679</v>
      </c>
      <c r="B34" s="158"/>
      <c r="C34" s="158"/>
      <c r="D34" s="158"/>
      <c r="E34" s="158"/>
      <c r="F34" s="158"/>
      <c r="G34" s="158"/>
      <c r="H34" s="158"/>
      <c r="I34" s="158"/>
      <c r="J34" s="158"/>
      <c r="K34" s="159"/>
    </row>
  </sheetData>
  <mergeCells count="12">
    <mergeCell ref="A33:K33"/>
    <mergeCell ref="A34:K34"/>
    <mergeCell ref="A7:K7"/>
    <mergeCell ref="A8:K8"/>
    <mergeCell ref="A9:K9"/>
    <mergeCell ref="A10:K10"/>
    <mergeCell ref="A11:K11"/>
    <mergeCell ref="A32:K32"/>
    <mergeCell ref="A1:K1"/>
    <mergeCell ref="A3:K3"/>
    <mergeCell ref="A5:K5"/>
    <mergeCell ref="A4:K4"/>
  </mergeCells>
  <hyperlinks>
    <hyperlink ref="A4"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1021"/>
  <sheetViews>
    <sheetView tabSelected="1" zoomScale="85" zoomScaleNormal="85" workbookViewId="0">
      <pane ySplit="1" topLeftCell="A57" activePane="bottomLeft" state="frozen"/>
      <selection pane="bottomLeft" activeCell="E102" sqref="E102"/>
    </sheetView>
  </sheetViews>
  <sheetFormatPr defaultColWidth="14.42578125" defaultRowHeight="15.75" customHeight="1" x14ac:dyDescent="0.2"/>
  <cols>
    <col min="1" max="1" width="5.85546875" style="5" customWidth="1"/>
    <col min="2" max="2" width="26" style="3" customWidth="1"/>
    <col min="3" max="3" width="18.7109375" style="3" customWidth="1"/>
    <col min="4" max="7" width="14.42578125" style="3"/>
    <col min="8" max="8" width="17.140625" style="3" customWidth="1"/>
    <col min="9" max="10" width="14.42578125" style="3"/>
    <col min="11" max="11" width="19.28515625" style="3" customWidth="1"/>
    <col min="12" max="15" width="14.42578125" style="3"/>
    <col min="16" max="16" width="15.140625" style="3" customWidth="1"/>
    <col min="17" max="17" width="22.28515625" style="3" customWidth="1"/>
    <col min="18" max="22" width="14.42578125" style="3"/>
    <col min="23" max="23" width="29.85546875" style="3" customWidth="1"/>
    <col min="24" max="24" width="21.85546875" style="3" customWidth="1"/>
    <col min="25" max="25" width="14.42578125" style="3" customWidth="1"/>
    <col min="26" max="35" width="14.42578125" style="3"/>
    <col min="36" max="36" width="29.140625" style="3" customWidth="1"/>
    <col min="37" max="37" width="51.28515625" style="3" customWidth="1"/>
    <col min="38" max="38" width="29.5703125" style="3" customWidth="1"/>
    <col min="39" max="39" width="74.5703125" style="3" customWidth="1"/>
    <col min="40" max="40" width="23.85546875" style="3" customWidth="1"/>
    <col min="41" max="41" width="14.42578125" style="3" customWidth="1"/>
    <col min="42" max="42" width="35.7109375" style="3" customWidth="1"/>
    <col min="43" max="48" width="14.42578125" style="3"/>
    <col min="49" max="49" width="18.5703125" style="3" customWidth="1"/>
    <col min="50" max="124" width="14.42578125" style="3"/>
    <col min="125" max="125" width="22.7109375" style="30" customWidth="1"/>
    <col min="126" max="127" width="14.42578125" style="3"/>
    <col min="128" max="128" width="34.85546875" style="3" customWidth="1"/>
    <col min="129" max="134" width="14.42578125" style="3"/>
    <col min="135" max="135" width="50.85546875" style="3" customWidth="1"/>
    <col min="136" max="147" width="14.42578125" style="3"/>
    <col min="148" max="148" width="22.42578125" style="3" customWidth="1"/>
    <col min="149" max="159" width="14.42578125" style="3"/>
  </cols>
  <sheetData>
    <row r="1" spans="1:159" s="41" customFormat="1" ht="20.25" x14ac:dyDescent="0.3">
      <c r="B1" s="36" t="s">
        <v>0</v>
      </c>
      <c r="C1" s="37"/>
      <c r="D1" s="38" t="s">
        <v>1</v>
      </c>
      <c r="E1" s="180" t="s">
        <v>2</v>
      </c>
      <c r="F1" s="181"/>
      <c r="G1" s="181"/>
      <c r="H1" s="181"/>
      <c r="I1" s="181"/>
      <c r="J1" s="181"/>
      <c r="K1" s="181"/>
      <c r="L1" s="181"/>
      <c r="M1" s="181"/>
      <c r="N1" s="181"/>
      <c r="O1" s="181"/>
      <c r="P1" s="181"/>
      <c r="Q1" s="181"/>
      <c r="R1" s="181"/>
      <c r="S1" s="181"/>
      <c r="T1" s="181"/>
      <c r="U1" s="181"/>
      <c r="V1" s="182"/>
      <c r="W1" s="184" t="s">
        <v>3</v>
      </c>
      <c r="X1" s="185"/>
      <c r="Y1" s="185"/>
      <c r="Z1" s="185"/>
      <c r="AA1" s="185"/>
      <c r="AB1" s="185"/>
      <c r="AC1" s="185"/>
      <c r="AD1" s="185"/>
      <c r="AE1" s="185"/>
      <c r="AF1" s="185"/>
      <c r="AG1" s="185"/>
      <c r="AH1" s="185"/>
      <c r="AI1" s="186"/>
      <c r="AJ1" s="198" t="s">
        <v>4</v>
      </c>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2"/>
      <c r="ED1" s="194" t="s">
        <v>5</v>
      </c>
      <c r="EE1" s="185"/>
      <c r="EF1" s="185"/>
      <c r="EG1" s="185"/>
      <c r="EH1" s="185"/>
      <c r="EI1" s="185"/>
      <c r="EJ1" s="185"/>
      <c r="EK1" s="185"/>
      <c r="EL1" s="185"/>
      <c r="EM1" s="185"/>
      <c r="EN1" s="186"/>
      <c r="EO1" s="180" t="s">
        <v>6</v>
      </c>
      <c r="EP1" s="181"/>
      <c r="EQ1" s="181"/>
      <c r="ER1" s="182"/>
      <c r="ES1" s="39"/>
      <c r="ET1" s="40"/>
      <c r="EU1" s="40"/>
      <c r="EV1" s="40"/>
      <c r="EW1" s="40"/>
      <c r="EX1" s="40"/>
      <c r="EY1" s="40"/>
      <c r="EZ1" s="40"/>
      <c r="FA1" s="40"/>
      <c r="FB1" s="40"/>
      <c r="FC1" s="40"/>
    </row>
    <row r="2" spans="1:159" s="35" customFormat="1" x14ac:dyDescent="0.25">
      <c r="B2" s="32" t="s">
        <v>7</v>
      </c>
      <c r="C2" s="33"/>
      <c r="D2" s="42"/>
      <c r="E2" s="187" t="s">
        <v>8</v>
      </c>
      <c r="F2" s="188"/>
      <c r="G2" s="188"/>
      <c r="H2" s="188"/>
      <c r="I2" s="188"/>
      <c r="J2" s="188"/>
      <c r="K2" s="188"/>
      <c r="L2" s="188"/>
      <c r="M2" s="189"/>
      <c r="N2" s="195" t="s">
        <v>9</v>
      </c>
      <c r="O2" s="196"/>
      <c r="P2" s="196"/>
      <c r="Q2" s="196"/>
      <c r="R2" s="196"/>
      <c r="S2" s="196"/>
      <c r="T2" s="196"/>
      <c r="U2" s="196"/>
      <c r="V2" s="197"/>
      <c r="W2" s="43"/>
      <c r="X2" s="44"/>
      <c r="Y2" s="44"/>
      <c r="Z2" s="44"/>
      <c r="AA2" s="44"/>
      <c r="AB2" s="44"/>
      <c r="AC2" s="44"/>
      <c r="AD2" s="44"/>
      <c r="AE2" s="45"/>
      <c r="AF2" s="34"/>
      <c r="AG2" s="34"/>
      <c r="AH2" s="34"/>
      <c r="AI2" s="34"/>
      <c r="AJ2" s="46"/>
      <c r="AK2" s="199" t="s">
        <v>10</v>
      </c>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1"/>
      <c r="DW2" s="202" t="s">
        <v>11</v>
      </c>
      <c r="DX2" s="203"/>
      <c r="DY2" s="203"/>
      <c r="DZ2" s="203"/>
      <c r="EA2" s="203"/>
      <c r="EB2" s="203"/>
      <c r="EC2" s="204"/>
      <c r="ED2" s="42"/>
      <c r="EE2" s="42"/>
      <c r="EF2" s="42"/>
      <c r="EG2" s="42"/>
      <c r="EH2" s="42"/>
      <c r="EI2" s="42"/>
      <c r="EJ2" s="42"/>
      <c r="EK2" s="42"/>
      <c r="EL2" s="42"/>
      <c r="EM2" s="42"/>
      <c r="EN2" s="63"/>
      <c r="EO2" s="42"/>
      <c r="EP2" s="42"/>
      <c r="EQ2" s="42"/>
      <c r="ER2" s="58"/>
      <c r="ES2" s="42"/>
      <c r="ET2" s="34"/>
      <c r="EU2" s="34"/>
      <c r="EV2" s="34"/>
      <c r="EW2" s="34"/>
      <c r="EX2" s="34"/>
      <c r="EY2" s="34"/>
      <c r="EZ2" s="34"/>
      <c r="FA2" s="34"/>
      <c r="FB2" s="34"/>
      <c r="FC2" s="34"/>
    </row>
    <row r="3" spans="1:159" s="50" customFormat="1" ht="179.25" customHeight="1" x14ac:dyDescent="0.2">
      <c r="B3" s="51" t="s">
        <v>12</v>
      </c>
      <c r="C3" s="52"/>
      <c r="D3" s="13" t="s">
        <v>13</v>
      </c>
      <c r="E3" s="13" t="s">
        <v>14</v>
      </c>
      <c r="F3" s="13" t="s">
        <v>15</v>
      </c>
      <c r="G3" s="13" t="s">
        <v>16</v>
      </c>
      <c r="H3" s="13" t="s">
        <v>17</v>
      </c>
      <c r="I3" s="13" t="s">
        <v>18</v>
      </c>
      <c r="J3" s="13" t="s">
        <v>19</v>
      </c>
      <c r="K3" s="53" t="s">
        <v>20</v>
      </c>
      <c r="L3" s="13" t="s">
        <v>21</v>
      </c>
      <c r="M3" s="69" t="s">
        <v>22</v>
      </c>
      <c r="N3" s="13" t="s">
        <v>23</v>
      </c>
      <c r="O3" s="13" t="s">
        <v>24</v>
      </c>
      <c r="P3" s="13" t="s">
        <v>25</v>
      </c>
      <c r="Q3" s="13" t="s">
        <v>26</v>
      </c>
      <c r="R3" s="13" t="s">
        <v>27</v>
      </c>
      <c r="S3" s="13" t="s">
        <v>28</v>
      </c>
      <c r="T3" s="13" t="s">
        <v>29</v>
      </c>
      <c r="U3" s="13" t="s">
        <v>30</v>
      </c>
      <c r="V3" s="59" t="s">
        <v>31</v>
      </c>
      <c r="W3" s="14" t="s">
        <v>32</v>
      </c>
      <c r="X3" s="14" t="s">
        <v>33</v>
      </c>
      <c r="Y3" s="13" t="s">
        <v>34</v>
      </c>
      <c r="Z3" s="13" t="s">
        <v>35</v>
      </c>
      <c r="AA3" s="13" t="s">
        <v>36</v>
      </c>
      <c r="AB3" s="13" t="s">
        <v>37</v>
      </c>
      <c r="AC3" s="13" t="s">
        <v>38</v>
      </c>
      <c r="AD3" s="14" t="s">
        <v>1541</v>
      </c>
      <c r="AE3" s="13" t="s">
        <v>38</v>
      </c>
      <c r="AF3" s="173" t="s">
        <v>39</v>
      </c>
      <c r="AG3" s="174"/>
      <c r="AH3" s="174"/>
      <c r="AI3" s="174"/>
      <c r="AJ3" s="71" t="s">
        <v>40</v>
      </c>
      <c r="AK3" s="13" t="s">
        <v>45</v>
      </c>
      <c r="AL3" s="13" t="s">
        <v>46</v>
      </c>
      <c r="AM3" s="13" t="s">
        <v>47</v>
      </c>
      <c r="AN3" s="14" t="s">
        <v>48</v>
      </c>
      <c r="AO3" s="13" t="s">
        <v>49</v>
      </c>
      <c r="AP3" s="14" t="s">
        <v>50</v>
      </c>
      <c r="AQ3" s="13" t="s">
        <v>41</v>
      </c>
      <c r="AR3" s="13" t="s">
        <v>42</v>
      </c>
      <c r="AS3" s="13" t="s">
        <v>51</v>
      </c>
      <c r="AT3" s="14" t="s">
        <v>43</v>
      </c>
      <c r="AU3" s="13" t="s">
        <v>52</v>
      </c>
      <c r="AV3" s="54" t="s">
        <v>53</v>
      </c>
      <c r="AW3" s="13" t="s">
        <v>46</v>
      </c>
      <c r="AX3" s="13" t="s">
        <v>47</v>
      </c>
      <c r="AY3" s="13" t="s">
        <v>44</v>
      </c>
      <c r="AZ3" s="13" t="s">
        <v>49</v>
      </c>
      <c r="BA3" s="13" t="s">
        <v>50</v>
      </c>
      <c r="BB3" s="13" t="s">
        <v>41</v>
      </c>
      <c r="BC3" s="13" t="s">
        <v>42</v>
      </c>
      <c r="BD3" s="13" t="s">
        <v>51</v>
      </c>
      <c r="BE3" s="13" t="s">
        <v>43</v>
      </c>
      <c r="BF3" s="13" t="s">
        <v>52</v>
      </c>
      <c r="BG3" s="55" t="s">
        <v>54</v>
      </c>
      <c r="BH3" s="13" t="s">
        <v>46</v>
      </c>
      <c r="BI3" s="13" t="s">
        <v>47</v>
      </c>
      <c r="BJ3" s="13" t="s">
        <v>44</v>
      </c>
      <c r="BK3" s="13" t="s">
        <v>49</v>
      </c>
      <c r="BL3" s="13" t="s">
        <v>50</v>
      </c>
      <c r="BM3" s="13" t="s">
        <v>41</v>
      </c>
      <c r="BN3" s="13" t="s">
        <v>42</v>
      </c>
      <c r="BO3" s="13" t="s">
        <v>51</v>
      </c>
      <c r="BP3" s="13" t="s">
        <v>43</v>
      </c>
      <c r="BQ3" s="13" t="s">
        <v>52</v>
      </c>
      <c r="BR3" s="54" t="s">
        <v>55</v>
      </c>
      <c r="BS3" s="13" t="s">
        <v>46</v>
      </c>
      <c r="BT3" s="13" t="s">
        <v>47</v>
      </c>
      <c r="BU3" s="13" t="s">
        <v>44</v>
      </c>
      <c r="BV3" s="13" t="s">
        <v>49</v>
      </c>
      <c r="BW3" s="13" t="s">
        <v>50</v>
      </c>
      <c r="BX3" s="13" t="s">
        <v>41</v>
      </c>
      <c r="BY3" s="13" t="s">
        <v>42</v>
      </c>
      <c r="BZ3" s="13" t="s">
        <v>51</v>
      </c>
      <c r="CA3" s="13" t="s">
        <v>43</v>
      </c>
      <c r="CB3" s="56" t="s">
        <v>52</v>
      </c>
      <c r="CC3" s="13" t="s">
        <v>1542</v>
      </c>
      <c r="CD3" s="13" t="s">
        <v>46</v>
      </c>
      <c r="CE3" s="13" t="s">
        <v>47</v>
      </c>
      <c r="CF3" s="13" t="s">
        <v>44</v>
      </c>
      <c r="CG3" s="13" t="s">
        <v>49</v>
      </c>
      <c r="CH3" s="13" t="s">
        <v>50</v>
      </c>
      <c r="CI3" s="13" t="s">
        <v>41</v>
      </c>
      <c r="CJ3" s="13" t="s">
        <v>42</v>
      </c>
      <c r="CK3" s="13" t="s">
        <v>51</v>
      </c>
      <c r="CL3" s="13" t="s">
        <v>43</v>
      </c>
      <c r="CM3" s="13" t="s">
        <v>52</v>
      </c>
      <c r="CN3" s="54" t="s">
        <v>56</v>
      </c>
      <c r="CO3" s="13" t="s">
        <v>46</v>
      </c>
      <c r="CP3" s="13" t="s">
        <v>47</v>
      </c>
      <c r="CQ3" s="13" t="s">
        <v>44</v>
      </c>
      <c r="CR3" s="13" t="s">
        <v>49</v>
      </c>
      <c r="CS3" s="13" t="s">
        <v>50</v>
      </c>
      <c r="CT3" s="13" t="s">
        <v>41</v>
      </c>
      <c r="CU3" s="13" t="s">
        <v>42</v>
      </c>
      <c r="CV3" s="13" t="s">
        <v>51</v>
      </c>
      <c r="CW3" s="13" t="s">
        <v>43</v>
      </c>
      <c r="CX3" s="13" t="s">
        <v>52</v>
      </c>
      <c r="CY3" s="55" t="s">
        <v>57</v>
      </c>
      <c r="CZ3" s="13" t="s">
        <v>46</v>
      </c>
      <c r="DA3" s="13" t="s">
        <v>47</v>
      </c>
      <c r="DB3" s="13" t="s">
        <v>44</v>
      </c>
      <c r="DC3" s="13" t="s">
        <v>49</v>
      </c>
      <c r="DD3" s="13" t="s">
        <v>50</v>
      </c>
      <c r="DE3" s="13" t="s">
        <v>41</v>
      </c>
      <c r="DF3" s="13" t="s">
        <v>42</v>
      </c>
      <c r="DG3" s="13" t="s">
        <v>51</v>
      </c>
      <c r="DH3" s="13" t="s">
        <v>43</v>
      </c>
      <c r="DI3" s="13" t="s">
        <v>52</v>
      </c>
      <c r="DJ3" s="54" t="s">
        <v>58</v>
      </c>
      <c r="DK3" s="13" t="s">
        <v>46</v>
      </c>
      <c r="DL3" s="13" t="s">
        <v>47</v>
      </c>
      <c r="DM3" s="13" t="s">
        <v>44</v>
      </c>
      <c r="DN3" s="13" t="s">
        <v>49</v>
      </c>
      <c r="DO3" s="13" t="s">
        <v>50</v>
      </c>
      <c r="DP3" s="13" t="s">
        <v>41</v>
      </c>
      <c r="DQ3" s="13" t="s">
        <v>42</v>
      </c>
      <c r="DR3" s="13" t="s">
        <v>51</v>
      </c>
      <c r="DS3" s="13" t="s">
        <v>43</v>
      </c>
      <c r="DT3" s="13" t="s">
        <v>52</v>
      </c>
      <c r="DU3" s="79" t="s">
        <v>59</v>
      </c>
      <c r="DV3" s="75" t="s">
        <v>44</v>
      </c>
      <c r="DW3" s="14" t="s">
        <v>60</v>
      </c>
      <c r="DX3" s="13" t="s">
        <v>61</v>
      </c>
      <c r="DY3" s="14" t="s">
        <v>62</v>
      </c>
      <c r="DZ3" s="14" t="s">
        <v>63</v>
      </c>
      <c r="EA3" s="14" t="s">
        <v>64</v>
      </c>
      <c r="EB3" s="14" t="s">
        <v>65</v>
      </c>
      <c r="EC3" s="64" t="s">
        <v>66</v>
      </c>
      <c r="ED3" s="14" t="s">
        <v>67</v>
      </c>
      <c r="EE3" s="13" t="s">
        <v>68</v>
      </c>
      <c r="EF3" s="13" t="s">
        <v>44</v>
      </c>
      <c r="EG3" s="13" t="s">
        <v>69</v>
      </c>
      <c r="EH3" s="13" t="s">
        <v>44</v>
      </c>
      <c r="EI3" s="13" t="s">
        <v>70</v>
      </c>
      <c r="EJ3" s="13" t="s">
        <v>71</v>
      </c>
      <c r="EK3" s="13" t="s">
        <v>72</v>
      </c>
      <c r="EL3" s="13" t="s">
        <v>1554</v>
      </c>
      <c r="EM3" s="13" t="s">
        <v>73</v>
      </c>
      <c r="EN3" s="59" t="s">
        <v>74</v>
      </c>
      <c r="EO3" s="13" t="s">
        <v>75</v>
      </c>
      <c r="EP3" s="13" t="s">
        <v>76</v>
      </c>
      <c r="EQ3" s="13" t="s">
        <v>77</v>
      </c>
      <c r="ER3" s="59" t="s">
        <v>78</v>
      </c>
      <c r="ES3" s="13"/>
      <c r="ET3" s="57"/>
      <c r="EU3" s="57"/>
      <c r="EV3" s="57"/>
      <c r="EW3" s="57"/>
      <c r="EX3" s="57"/>
      <c r="EY3" s="57"/>
      <c r="EZ3" s="57"/>
      <c r="FA3" s="57"/>
      <c r="FB3" s="57"/>
      <c r="FC3" s="57"/>
    </row>
    <row r="4" spans="1:159" ht="72.75" customHeight="1" x14ac:dyDescent="0.2">
      <c r="B4" s="10" t="s">
        <v>79</v>
      </c>
      <c r="C4" s="11"/>
      <c r="D4" s="2"/>
      <c r="E4" s="2"/>
      <c r="F4" s="2"/>
      <c r="G4" s="2" t="s">
        <v>80</v>
      </c>
      <c r="H4" s="2"/>
      <c r="I4" s="2"/>
      <c r="J4" s="2"/>
      <c r="K4" s="12"/>
      <c r="L4" s="2"/>
      <c r="M4" s="65"/>
      <c r="N4" s="2"/>
      <c r="O4" s="2"/>
      <c r="P4" s="13" t="s">
        <v>81</v>
      </c>
      <c r="Q4" s="2" t="s">
        <v>82</v>
      </c>
      <c r="R4" s="2"/>
      <c r="S4" s="2"/>
      <c r="T4" s="2"/>
      <c r="U4" s="2"/>
      <c r="V4" s="62"/>
      <c r="W4" s="13" t="s">
        <v>1539</v>
      </c>
      <c r="X4" s="13" t="s">
        <v>83</v>
      </c>
      <c r="Y4" s="2" t="s">
        <v>82</v>
      </c>
      <c r="Z4" s="13" t="s">
        <v>84</v>
      </c>
      <c r="AA4" s="2"/>
      <c r="AB4" s="13" t="s">
        <v>84</v>
      </c>
      <c r="AC4" s="2"/>
      <c r="AD4" s="13" t="s">
        <v>84</v>
      </c>
      <c r="AE4" s="2"/>
      <c r="AF4" s="13" t="s">
        <v>1543</v>
      </c>
      <c r="AG4" s="2" t="s">
        <v>85</v>
      </c>
      <c r="AH4" s="13" t="s">
        <v>1544</v>
      </c>
      <c r="AI4" s="15" t="s">
        <v>86</v>
      </c>
      <c r="AJ4" s="71" t="s">
        <v>87</v>
      </c>
      <c r="AK4" s="2"/>
      <c r="AL4" s="13" t="s">
        <v>1545</v>
      </c>
      <c r="AM4" s="13" t="s">
        <v>92</v>
      </c>
      <c r="AN4" s="2" t="s">
        <v>82</v>
      </c>
      <c r="AO4" s="2"/>
      <c r="AP4" s="14" t="s">
        <v>89</v>
      </c>
      <c r="AQ4" s="14" t="s">
        <v>90</v>
      </c>
      <c r="AR4" s="2"/>
      <c r="AS4" s="13" t="s">
        <v>91</v>
      </c>
      <c r="AT4" s="2"/>
      <c r="AU4" s="2"/>
      <c r="AV4" s="18"/>
      <c r="AW4" s="13" t="s">
        <v>1545</v>
      </c>
      <c r="AX4" s="14" t="s">
        <v>92</v>
      </c>
      <c r="AY4" s="2" t="s">
        <v>82</v>
      </c>
      <c r="AZ4" s="2"/>
      <c r="BA4" s="13" t="s">
        <v>89</v>
      </c>
      <c r="BB4" s="13" t="s">
        <v>90</v>
      </c>
      <c r="BC4" s="2"/>
      <c r="BD4" s="13" t="s">
        <v>91</v>
      </c>
      <c r="BE4" s="2"/>
      <c r="BF4" s="2"/>
      <c r="BG4" s="17"/>
      <c r="BH4" s="13" t="s">
        <v>1545</v>
      </c>
      <c r="BI4" s="13" t="s">
        <v>92</v>
      </c>
      <c r="BJ4" s="2" t="s">
        <v>82</v>
      </c>
      <c r="BK4" s="2"/>
      <c r="BL4" s="13" t="s">
        <v>89</v>
      </c>
      <c r="BM4" s="13" t="s">
        <v>90</v>
      </c>
      <c r="BN4" s="2"/>
      <c r="BO4" s="13" t="s">
        <v>91</v>
      </c>
      <c r="BP4" s="2"/>
      <c r="BQ4" s="2"/>
      <c r="BR4" s="18"/>
      <c r="BS4" s="13" t="s">
        <v>1545</v>
      </c>
      <c r="BT4" s="2" t="s">
        <v>92</v>
      </c>
      <c r="BU4" s="2" t="s">
        <v>82</v>
      </c>
      <c r="BV4" s="2"/>
      <c r="BW4" s="2" t="s">
        <v>89</v>
      </c>
      <c r="BX4" s="2" t="s">
        <v>90</v>
      </c>
      <c r="BY4" s="2"/>
      <c r="BZ4" s="2" t="s">
        <v>91</v>
      </c>
      <c r="CA4" s="2"/>
      <c r="CB4" s="16"/>
      <c r="CC4" s="2"/>
      <c r="CD4" s="13" t="s">
        <v>1545</v>
      </c>
      <c r="CE4" s="2" t="s">
        <v>92</v>
      </c>
      <c r="CF4" s="2" t="s">
        <v>82</v>
      </c>
      <c r="CG4" s="2"/>
      <c r="CH4" s="2" t="s">
        <v>89</v>
      </c>
      <c r="CI4" s="2" t="s">
        <v>90</v>
      </c>
      <c r="CJ4" s="2"/>
      <c r="CK4" s="2" t="s">
        <v>91</v>
      </c>
      <c r="CL4" s="2"/>
      <c r="CM4" s="2"/>
      <c r="CN4" s="18"/>
      <c r="CO4" s="13" t="s">
        <v>1545</v>
      </c>
      <c r="CP4" s="2" t="s">
        <v>92</v>
      </c>
      <c r="CQ4" s="2" t="s">
        <v>82</v>
      </c>
      <c r="CR4" s="2"/>
      <c r="CS4" s="2" t="s">
        <v>89</v>
      </c>
      <c r="CT4" s="2" t="s">
        <v>90</v>
      </c>
      <c r="CU4" s="2"/>
      <c r="CV4" s="2" t="s">
        <v>91</v>
      </c>
      <c r="CW4" s="2"/>
      <c r="CX4" s="2"/>
      <c r="CY4" s="17"/>
      <c r="CZ4" s="13" t="s">
        <v>1545</v>
      </c>
      <c r="DA4" s="2" t="s">
        <v>92</v>
      </c>
      <c r="DB4" s="2" t="s">
        <v>82</v>
      </c>
      <c r="DC4" s="2"/>
      <c r="DD4" s="2" t="s">
        <v>89</v>
      </c>
      <c r="DE4" s="2" t="s">
        <v>90</v>
      </c>
      <c r="DF4" s="2"/>
      <c r="DG4" s="2" t="s">
        <v>91</v>
      </c>
      <c r="DH4" s="2"/>
      <c r="DI4" s="2"/>
      <c r="DJ4" s="18"/>
      <c r="DK4" s="13" t="s">
        <v>1545</v>
      </c>
      <c r="DL4" s="2" t="s">
        <v>92</v>
      </c>
      <c r="DM4" s="2" t="s">
        <v>82</v>
      </c>
      <c r="DN4" s="2"/>
      <c r="DO4" s="2" t="s">
        <v>89</v>
      </c>
      <c r="DP4" s="2" t="s">
        <v>90</v>
      </c>
      <c r="DQ4" s="2"/>
      <c r="DR4" s="2" t="s">
        <v>91</v>
      </c>
      <c r="DS4" s="2"/>
      <c r="DT4" s="78"/>
      <c r="DU4" s="80" t="s">
        <v>1555</v>
      </c>
      <c r="DV4" s="76" t="s">
        <v>82</v>
      </c>
      <c r="DW4" s="2" t="s">
        <v>88</v>
      </c>
      <c r="DX4" s="13" t="s">
        <v>93</v>
      </c>
      <c r="DY4" s="2" t="s">
        <v>82</v>
      </c>
      <c r="DZ4" s="13" t="s">
        <v>94</v>
      </c>
      <c r="EA4" s="2" t="s">
        <v>82</v>
      </c>
      <c r="EB4" s="2"/>
      <c r="EC4" s="65"/>
      <c r="ED4" s="14" t="s">
        <v>91</v>
      </c>
      <c r="EE4" s="13" t="s">
        <v>95</v>
      </c>
      <c r="EF4" s="2" t="s">
        <v>82</v>
      </c>
      <c r="EG4" s="13" t="s">
        <v>91</v>
      </c>
      <c r="EH4" s="2"/>
      <c r="EI4" s="13" t="s">
        <v>88</v>
      </c>
      <c r="EJ4" s="13" t="s">
        <v>96</v>
      </c>
      <c r="EK4" s="2" t="s">
        <v>82</v>
      </c>
      <c r="EL4" s="13" t="s">
        <v>97</v>
      </c>
      <c r="EM4" s="2" t="s">
        <v>82</v>
      </c>
      <c r="EN4" s="62"/>
      <c r="EO4" s="13" t="s">
        <v>98</v>
      </c>
      <c r="EP4" s="13" t="s">
        <v>91</v>
      </c>
      <c r="EQ4" s="13" t="s">
        <v>99</v>
      </c>
      <c r="ER4" s="59" t="s">
        <v>100</v>
      </c>
      <c r="ES4" s="2"/>
    </row>
    <row r="5" spans="1:159" s="3" customFormat="1" ht="38.25" x14ac:dyDescent="0.2">
      <c r="A5" s="31" t="s">
        <v>126</v>
      </c>
      <c r="B5" s="19" t="s">
        <v>101</v>
      </c>
      <c r="C5" s="20"/>
      <c r="D5" s="4"/>
      <c r="E5" s="4"/>
      <c r="F5" s="4"/>
      <c r="G5" s="4"/>
      <c r="H5" s="4"/>
      <c r="I5" s="4"/>
      <c r="J5" s="4"/>
      <c r="K5" s="21"/>
      <c r="L5" s="4"/>
      <c r="M5" s="66"/>
      <c r="N5" s="4"/>
      <c r="O5" s="4"/>
      <c r="P5" s="4"/>
      <c r="Q5" s="4"/>
      <c r="R5" s="4"/>
      <c r="S5" s="4"/>
      <c r="T5" s="4"/>
      <c r="U5" s="4"/>
      <c r="V5" s="60"/>
      <c r="W5" s="4"/>
      <c r="X5" s="4"/>
      <c r="Y5" s="4"/>
      <c r="Z5" s="4"/>
      <c r="AA5" s="4"/>
      <c r="AB5" s="4"/>
      <c r="AC5" s="4"/>
      <c r="AD5" s="4"/>
      <c r="AE5" s="4"/>
      <c r="AF5" s="4"/>
      <c r="AG5" s="4" t="s">
        <v>82</v>
      </c>
      <c r="AH5" s="4"/>
      <c r="AI5" s="4" t="s">
        <v>82</v>
      </c>
      <c r="AJ5" s="72"/>
      <c r="AK5" s="177" t="s">
        <v>45</v>
      </c>
      <c r="AL5" s="178"/>
      <c r="AM5" s="178"/>
      <c r="AN5" s="178"/>
      <c r="AO5" s="178"/>
      <c r="AP5" s="178"/>
      <c r="AQ5" s="178"/>
      <c r="AR5" s="178"/>
      <c r="AS5" s="178"/>
      <c r="AT5" s="178"/>
      <c r="AU5" s="179"/>
      <c r="AV5" s="175" t="s">
        <v>53</v>
      </c>
      <c r="AW5" s="176"/>
      <c r="AX5" s="176"/>
      <c r="AY5" s="176"/>
      <c r="AZ5" s="176"/>
      <c r="BA5" s="176"/>
      <c r="BB5" s="176"/>
      <c r="BC5" s="176"/>
      <c r="BD5" s="176"/>
      <c r="BE5" s="176"/>
      <c r="BF5" s="176"/>
      <c r="BG5" s="183" t="s">
        <v>54</v>
      </c>
      <c r="BH5" s="178"/>
      <c r="BI5" s="178"/>
      <c r="BJ5" s="178"/>
      <c r="BK5" s="178"/>
      <c r="BL5" s="178"/>
      <c r="BM5" s="178"/>
      <c r="BN5" s="178"/>
      <c r="BO5" s="178"/>
      <c r="BP5" s="178"/>
      <c r="BQ5" s="178"/>
      <c r="BR5" s="191" t="s">
        <v>55</v>
      </c>
      <c r="BS5" s="176"/>
      <c r="BT5" s="176"/>
      <c r="BU5" s="176"/>
      <c r="BV5" s="176"/>
      <c r="BW5" s="176"/>
      <c r="BX5" s="176"/>
      <c r="BY5" s="176"/>
      <c r="BZ5" s="176"/>
      <c r="CA5" s="176"/>
      <c r="CB5" s="192"/>
      <c r="CC5" s="193" t="s">
        <v>1542</v>
      </c>
      <c r="CD5" s="178"/>
      <c r="CE5" s="178"/>
      <c r="CF5" s="178"/>
      <c r="CG5" s="178"/>
      <c r="CH5" s="178"/>
      <c r="CI5" s="178"/>
      <c r="CJ5" s="178"/>
      <c r="CK5" s="178"/>
      <c r="CL5" s="178"/>
      <c r="CM5" s="190"/>
      <c r="CN5" s="191" t="s">
        <v>56</v>
      </c>
      <c r="CO5" s="176"/>
      <c r="CP5" s="176"/>
      <c r="CQ5" s="176"/>
      <c r="CR5" s="176"/>
      <c r="CS5" s="176"/>
      <c r="CT5" s="176"/>
      <c r="CU5" s="176"/>
      <c r="CV5" s="176"/>
      <c r="CW5" s="176"/>
      <c r="CX5" s="192"/>
      <c r="CY5" s="183" t="s">
        <v>57</v>
      </c>
      <c r="CZ5" s="178"/>
      <c r="DA5" s="178"/>
      <c r="DB5" s="178"/>
      <c r="DC5" s="178"/>
      <c r="DD5" s="178"/>
      <c r="DE5" s="178"/>
      <c r="DF5" s="178"/>
      <c r="DG5" s="178"/>
      <c r="DH5" s="178"/>
      <c r="DI5" s="190"/>
      <c r="DJ5" s="175" t="s">
        <v>58</v>
      </c>
      <c r="DK5" s="176"/>
      <c r="DL5" s="176"/>
      <c r="DM5" s="176"/>
      <c r="DN5" s="176"/>
      <c r="DO5" s="176"/>
      <c r="DP5" s="176"/>
      <c r="DQ5" s="176"/>
      <c r="DR5" s="176"/>
      <c r="DS5" s="176"/>
      <c r="DT5" s="176"/>
      <c r="DU5" s="81"/>
      <c r="DV5" s="77"/>
      <c r="DW5" s="4"/>
      <c r="DX5" s="4"/>
      <c r="DY5" s="4"/>
      <c r="DZ5" s="4"/>
      <c r="EA5" s="4"/>
      <c r="EB5" s="4"/>
      <c r="EC5" s="66"/>
      <c r="ED5" s="4"/>
      <c r="EE5" s="4"/>
      <c r="EF5" s="4"/>
      <c r="EG5" s="4"/>
      <c r="EH5" s="4"/>
      <c r="EI5" s="4"/>
      <c r="EJ5" s="4"/>
      <c r="EK5" s="4"/>
      <c r="EL5" s="4"/>
      <c r="EM5" s="4"/>
      <c r="EN5" s="60"/>
      <c r="EO5" s="4"/>
      <c r="EP5" s="4"/>
      <c r="EQ5" s="4"/>
      <c r="ER5" s="60"/>
      <c r="ES5" s="22"/>
    </row>
    <row r="6" spans="1:159" s="31" customFormat="1" ht="12.75" x14ac:dyDescent="0.2">
      <c r="A6" s="31">
        <v>1</v>
      </c>
      <c r="B6" s="6">
        <v>22</v>
      </c>
      <c r="C6" s="23">
        <v>42479.320833333331</v>
      </c>
      <c r="D6" s="1" t="s">
        <v>106</v>
      </c>
      <c r="E6" s="1" t="s">
        <v>107</v>
      </c>
      <c r="F6" s="1" t="s">
        <v>108</v>
      </c>
      <c r="G6" s="1" t="s">
        <v>1473</v>
      </c>
      <c r="H6" s="1" t="s">
        <v>109</v>
      </c>
      <c r="I6" s="1" t="s">
        <v>110</v>
      </c>
      <c r="K6" s="7" t="s">
        <v>1546</v>
      </c>
      <c r="L6" s="9"/>
      <c r="M6" s="70"/>
      <c r="N6" s="1" t="s">
        <v>111</v>
      </c>
      <c r="O6" s="1" t="s">
        <v>112</v>
      </c>
      <c r="P6" s="1" t="s">
        <v>975</v>
      </c>
      <c r="Q6" s="24" t="s">
        <v>113</v>
      </c>
      <c r="R6" s="1" t="s">
        <v>114</v>
      </c>
      <c r="S6" s="1" t="s">
        <v>115</v>
      </c>
      <c r="T6" s="1">
        <v>75000</v>
      </c>
      <c r="U6" s="1" t="s">
        <v>116</v>
      </c>
      <c r="V6" s="61" t="s">
        <v>117</v>
      </c>
      <c r="W6" s="1" t="s">
        <v>1107</v>
      </c>
      <c r="X6" s="1" t="s">
        <v>989</v>
      </c>
      <c r="Y6" s="1" t="s">
        <v>118</v>
      </c>
      <c r="Z6" s="1" t="s">
        <v>218</v>
      </c>
      <c r="AB6" s="1" t="s">
        <v>218</v>
      </c>
      <c r="AD6" s="1" t="s">
        <v>218</v>
      </c>
      <c r="AF6" s="1" t="s">
        <v>1001</v>
      </c>
      <c r="AH6" s="1" t="s">
        <v>1001</v>
      </c>
      <c r="AJ6" s="49" t="s">
        <v>1009</v>
      </c>
      <c r="AK6" s="73" t="s">
        <v>119</v>
      </c>
      <c r="AL6" s="1" t="s">
        <v>989</v>
      </c>
      <c r="AM6" s="1" t="s">
        <v>1037</v>
      </c>
      <c r="AP6" s="1" t="s">
        <v>1046</v>
      </c>
      <c r="AQ6" s="1" t="s">
        <v>1055</v>
      </c>
      <c r="AS6" s="1" t="s">
        <v>298</v>
      </c>
      <c r="AU6" s="91"/>
      <c r="AV6" s="111"/>
      <c r="AW6" s="9"/>
      <c r="AX6" s="9"/>
      <c r="BA6" s="9"/>
      <c r="BB6" s="9"/>
      <c r="BF6" s="86"/>
      <c r="BH6" s="9"/>
      <c r="BI6" s="9"/>
      <c r="BL6" s="9"/>
      <c r="BM6" s="9"/>
      <c r="BR6" s="87"/>
      <c r="BS6" s="9"/>
      <c r="BT6" s="9"/>
      <c r="BW6" s="9"/>
      <c r="BX6" s="9"/>
      <c r="CC6" s="88"/>
      <c r="CD6" s="9"/>
      <c r="CE6" s="9"/>
      <c r="CH6" s="9"/>
      <c r="CI6" s="9"/>
      <c r="CN6" s="87"/>
      <c r="CO6" s="9"/>
      <c r="CP6" s="9"/>
      <c r="CS6" s="9"/>
      <c r="CT6" s="9"/>
      <c r="CY6" s="88"/>
      <c r="CZ6" s="9"/>
      <c r="DA6" s="9"/>
      <c r="DD6" s="9"/>
      <c r="DE6" s="9"/>
      <c r="DJ6" s="87"/>
      <c r="DK6" s="9"/>
      <c r="DL6" s="9"/>
      <c r="DO6" s="9"/>
      <c r="DP6" s="9"/>
      <c r="DT6" s="89"/>
      <c r="DU6" s="1" t="s">
        <v>1068</v>
      </c>
      <c r="DV6" s="90"/>
      <c r="DW6" s="1" t="s">
        <v>298</v>
      </c>
      <c r="DX6" s="1" t="s">
        <v>1138</v>
      </c>
      <c r="DZ6" s="1" t="s">
        <v>1085</v>
      </c>
      <c r="EB6" s="1" t="s">
        <v>120</v>
      </c>
      <c r="EC6" s="90"/>
      <c r="ED6" s="1" t="s">
        <v>218</v>
      </c>
      <c r="EE6" s="9"/>
      <c r="EG6" s="1" t="s">
        <v>218</v>
      </c>
      <c r="EI6" s="1" t="s">
        <v>126</v>
      </c>
      <c r="EJ6" s="1" t="s">
        <v>1092</v>
      </c>
      <c r="EL6" s="1" t="s">
        <v>1092</v>
      </c>
      <c r="EN6" s="61" t="s">
        <v>121</v>
      </c>
      <c r="EO6" s="1" t="s">
        <v>298</v>
      </c>
      <c r="EP6" s="1" t="s">
        <v>298</v>
      </c>
      <c r="EQ6" s="1" t="s">
        <v>1100</v>
      </c>
      <c r="ER6" s="61" t="s">
        <v>298</v>
      </c>
    </row>
    <row r="7" spans="1:159" s="31" customFormat="1" ht="12.75" x14ac:dyDescent="0.2">
      <c r="A7" s="31">
        <v>2</v>
      </c>
      <c r="B7" s="6">
        <v>25</v>
      </c>
      <c r="C7" s="23">
        <v>42479.449305555558</v>
      </c>
      <c r="D7" s="1" t="s">
        <v>106</v>
      </c>
      <c r="E7" s="1" t="s">
        <v>127</v>
      </c>
      <c r="F7" s="1" t="s">
        <v>128</v>
      </c>
      <c r="G7" s="1" t="s">
        <v>1473</v>
      </c>
      <c r="H7" s="1" t="s">
        <v>129</v>
      </c>
      <c r="I7" s="1" t="s">
        <v>130</v>
      </c>
      <c r="K7" s="7" t="s">
        <v>131</v>
      </c>
      <c r="L7" s="9"/>
      <c r="M7" s="70"/>
      <c r="N7" s="1" t="s">
        <v>132</v>
      </c>
      <c r="O7" s="1" t="s">
        <v>133</v>
      </c>
      <c r="P7" s="1" t="s">
        <v>974</v>
      </c>
      <c r="Q7" s="24" t="s">
        <v>134</v>
      </c>
      <c r="R7" s="1" t="s">
        <v>135</v>
      </c>
      <c r="S7" s="1">
        <v>16</v>
      </c>
      <c r="T7" s="1">
        <v>11000</v>
      </c>
      <c r="U7" s="1" t="s">
        <v>136</v>
      </c>
      <c r="V7" s="61" t="s">
        <v>137</v>
      </c>
      <c r="W7" s="1" t="s">
        <v>1108</v>
      </c>
      <c r="X7" s="1" t="s">
        <v>978</v>
      </c>
      <c r="Z7" s="1" t="s">
        <v>298</v>
      </c>
      <c r="AA7" s="1" t="s">
        <v>138</v>
      </c>
      <c r="AB7" s="1" t="s">
        <v>126</v>
      </c>
      <c r="AD7" s="1" t="s">
        <v>126</v>
      </c>
      <c r="AF7" s="1" t="s">
        <v>1002</v>
      </c>
      <c r="AH7" s="1" t="s">
        <v>1001</v>
      </c>
      <c r="AJ7" s="49" t="s">
        <v>1005</v>
      </c>
      <c r="AK7" s="74" t="s">
        <v>139</v>
      </c>
      <c r="AL7" s="1" t="s">
        <v>102</v>
      </c>
      <c r="AM7" s="1" t="s">
        <v>1034</v>
      </c>
      <c r="AO7" s="1" t="s">
        <v>1547</v>
      </c>
      <c r="AP7" s="1" t="s">
        <v>1046</v>
      </c>
      <c r="AQ7" s="1" t="s">
        <v>1055</v>
      </c>
      <c r="AS7" s="1" t="s">
        <v>298</v>
      </c>
      <c r="AT7" s="24" t="s">
        <v>140</v>
      </c>
      <c r="AU7" s="61" t="s">
        <v>141</v>
      </c>
      <c r="AV7" s="95"/>
      <c r="AW7" s="9"/>
      <c r="AX7" s="9"/>
      <c r="BA7" s="9"/>
      <c r="BB7" s="9"/>
      <c r="BF7" s="91"/>
      <c r="BH7" s="9"/>
      <c r="BI7" s="9"/>
      <c r="BL7" s="9"/>
      <c r="BM7" s="9"/>
      <c r="BR7" s="92"/>
      <c r="BS7" s="9"/>
      <c r="BT7" s="9"/>
      <c r="BW7" s="9"/>
      <c r="BX7" s="9"/>
      <c r="CC7" s="92"/>
      <c r="CD7" s="9"/>
      <c r="CE7" s="9"/>
      <c r="CH7" s="9"/>
      <c r="CI7" s="9"/>
      <c r="CN7" s="92"/>
      <c r="CO7" s="9"/>
      <c r="CP7" s="9"/>
      <c r="CS7" s="9"/>
      <c r="CT7" s="9"/>
      <c r="CY7" s="92"/>
      <c r="CZ7" s="9"/>
      <c r="DA7" s="9"/>
      <c r="DD7" s="9"/>
      <c r="DE7" s="9"/>
      <c r="DJ7" s="92"/>
      <c r="DK7" s="9"/>
      <c r="DL7" s="9"/>
      <c r="DO7" s="9"/>
      <c r="DP7" s="9"/>
      <c r="DT7" s="90"/>
      <c r="DU7" s="1" t="s">
        <v>1069</v>
      </c>
      <c r="DV7" s="90"/>
      <c r="DX7" s="9"/>
      <c r="EC7" s="90"/>
      <c r="ED7" s="1" t="s">
        <v>218</v>
      </c>
      <c r="EE7" s="9"/>
      <c r="EG7" s="1" t="s">
        <v>218</v>
      </c>
      <c r="EI7" s="1" t="s">
        <v>126</v>
      </c>
      <c r="EJ7" s="1" t="s">
        <v>218</v>
      </c>
      <c r="EL7" s="1" t="s">
        <v>218</v>
      </c>
      <c r="EN7" s="91"/>
      <c r="EO7" s="1" t="s">
        <v>298</v>
      </c>
      <c r="EP7" s="1" t="s">
        <v>298</v>
      </c>
      <c r="EQ7" s="1" t="s">
        <v>1100</v>
      </c>
      <c r="ER7" s="61" t="s">
        <v>298</v>
      </c>
    </row>
    <row r="8" spans="1:159" s="31" customFormat="1" ht="12.75" x14ac:dyDescent="0.2">
      <c r="A8" s="31">
        <v>3</v>
      </c>
      <c r="B8" s="6">
        <v>27</v>
      </c>
      <c r="C8" s="23">
        <v>42479.520138888889</v>
      </c>
      <c r="D8" s="1" t="s">
        <v>106</v>
      </c>
      <c r="E8" s="1" t="s">
        <v>145</v>
      </c>
      <c r="F8" s="1" t="s">
        <v>146</v>
      </c>
      <c r="G8" s="1" t="s">
        <v>1473</v>
      </c>
      <c r="H8" s="1" t="s">
        <v>147</v>
      </c>
      <c r="I8" s="1" t="s">
        <v>148</v>
      </c>
      <c r="J8" s="1" t="s">
        <v>149</v>
      </c>
      <c r="K8" s="7">
        <v>302108832048</v>
      </c>
      <c r="L8" s="9"/>
      <c r="M8" s="70"/>
      <c r="N8" s="1" t="s">
        <v>150</v>
      </c>
      <c r="O8" s="1" t="s">
        <v>151</v>
      </c>
      <c r="P8" s="1" t="s">
        <v>974</v>
      </c>
      <c r="Q8" s="24" t="s">
        <v>152</v>
      </c>
      <c r="R8" s="1" t="s">
        <v>153</v>
      </c>
      <c r="S8" s="1">
        <v>4</v>
      </c>
      <c r="T8" s="1">
        <v>11527</v>
      </c>
      <c r="U8" s="1" t="s">
        <v>154</v>
      </c>
      <c r="V8" s="61" t="s">
        <v>125</v>
      </c>
      <c r="W8" s="1" t="s">
        <v>1108</v>
      </c>
      <c r="X8" s="1" t="s">
        <v>978</v>
      </c>
      <c r="Z8" s="1" t="s">
        <v>298</v>
      </c>
      <c r="AA8" s="1" t="s">
        <v>1548</v>
      </c>
      <c r="AB8" s="1" t="s">
        <v>298</v>
      </c>
      <c r="AC8" s="1" t="s">
        <v>1549</v>
      </c>
      <c r="AD8" s="1" t="s">
        <v>298</v>
      </c>
      <c r="AE8" s="1" t="s">
        <v>155</v>
      </c>
      <c r="AF8" s="1" t="s">
        <v>1001</v>
      </c>
      <c r="AH8" s="1" t="s">
        <v>1003</v>
      </c>
      <c r="AJ8" s="49" t="s">
        <v>1006</v>
      </c>
      <c r="AK8" s="74" t="s">
        <v>156</v>
      </c>
      <c r="AL8" s="1" t="s">
        <v>102</v>
      </c>
      <c r="AM8" s="1" t="s">
        <v>989</v>
      </c>
      <c r="AN8" s="1" t="s">
        <v>157</v>
      </c>
      <c r="AO8" s="1" t="s">
        <v>158</v>
      </c>
      <c r="AP8" s="1" t="s">
        <v>1046</v>
      </c>
      <c r="AQ8" s="1" t="s">
        <v>1058</v>
      </c>
      <c r="AR8" s="1" t="s">
        <v>159</v>
      </c>
      <c r="AS8" s="1" t="s">
        <v>218</v>
      </c>
      <c r="AU8" s="61" t="s">
        <v>160</v>
      </c>
      <c r="AV8" s="95"/>
      <c r="AW8" s="9"/>
      <c r="AX8" s="9"/>
      <c r="BA8" s="9"/>
      <c r="BB8" s="9"/>
      <c r="BF8" s="91"/>
      <c r="BH8" s="9"/>
      <c r="BI8" s="9"/>
      <c r="BL8" s="9"/>
      <c r="BM8" s="9"/>
      <c r="BR8" s="92"/>
      <c r="BS8" s="9"/>
      <c r="BT8" s="9"/>
      <c r="BW8" s="9"/>
      <c r="BX8" s="9"/>
      <c r="CC8" s="92"/>
      <c r="CD8" s="9"/>
      <c r="CE8" s="9"/>
      <c r="CH8" s="9"/>
      <c r="CI8" s="9"/>
      <c r="CN8" s="92"/>
      <c r="CO8" s="9"/>
      <c r="CP8" s="9"/>
      <c r="CS8" s="9"/>
      <c r="CT8" s="9"/>
      <c r="CY8" s="92"/>
      <c r="CZ8" s="9"/>
      <c r="DA8" s="9"/>
      <c r="DD8" s="9"/>
      <c r="DE8" s="9"/>
      <c r="DJ8" s="92"/>
      <c r="DK8" s="9"/>
      <c r="DL8" s="9"/>
      <c r="DO8" s="9"/>
      <c r="DP8" s="9"/>
      <c r="DT8" s="90"/>
      <c r="DU8" s="1" t="s">
        <v>1065</v>
      </c>
      <c r="DV8" s="90"/>
      <c r="DX8" s="9"/>
      <c r="EC8" s="90"/>
      <c r="ED8" s="1" t="s">
        <v>126</v>
      </c>
      <c r="EE8" s="9"/>
      <c r="EG8" s="1" t="s">
        <v>298</v>
      </c>
      <c r="EI8" s="1" t="s">
        <v>126</v>
      </c>
      <c r="EJ8" s="1" t="s">
        <v>1093</v>
      </c>
      <c r="EL8" s="1" t="s">
        <v>1092</v>
      </c>
      <c r="EN8" s="91"/>
      <c r="EO8" s="1" t="s">
        <v>298</v>
      </c>
      <c r="EP8" s="1" t="s">
        <v>298</v>
      </c>
      <c r="EQ8" s="1" t="s">
        <v>1100</v>
      </c>
      <c r="ER8" s="61" t="s">
        <v>298</v>
      </c>
    </row>
    <row r="9" spans="1:159" s="31" customFormat="1" ht="12.75" x14ac:dyDescent="0.2">
      <c r="A9" s="31">
        <v>4</v>
      </c>
      <c r="B9" s="6">
        <v>31</v>
      </c>
      <c r="C9" s="23">
        <v>42480.359027777777</v>
      </c>
      <c r="D9" s="1" t="s">
        <v>106</v>
      </c>
      <c r="E9" s="1" t="s">
        <v>164</v>
      </c>
      <c r="F9" s="1" t="s">
        <v>165</v>
      </c>
      <c r="G9" s="1" t="s">
        <v>1473</v>
      </c>
      <c r="H9" s="1" t="s">
        <v>166</v>
      </c>
      <c r="I9" s="1" t="s">
        <v>167</v>
      </c>
      <c r="K9" s="7" t="s">
        <v>1550</v>
      </c>
      <c r="L9" s="9"/>
      <c r="M9" s="70"/>
      <c r="N9" s="1" t="s">
        <v>168</v>
      </c>
      <c r="O9" s="1" t="s">
        <v>169</v>
      </c>
      <c r="P9" s="1" t="s">
        <v>974</v>
      </c>
      <c r="Q9" s="24" t="s">
        <v>170</v>
      </c>
      <c r="R9" s="1" t="s">
        <v>171</v>
      </c>
      <c r="S9" s="1">
        <v>18</v>
      </c>
      <c r="T9" s="1">
        <v>57200</v>
      </c>
      <c r="U9" s="1" t="s">
        <v>172</v>
      </c>
      <c r="V9" s="61" t="s">
        <v>125</v>
      </c>
      <c r="W9" s="1" t="s">
        <v>1107</v>
      </c>
      <c r="X9" s="1" t="s">
        <v>982</v>
      </c>
      <c r="Z9" s="1" t="s">
        <v>298</v>
      </c>
      <c r="AA9" s="1" t="s">
        <v>173</v>
      </c>
      <c r="AB9" s="1" t="s">
        <v>298</v>
      </c>
      <c r="AD9" s="1" t="s">
        <v>298</v>
      </c>
      <c r="AE9" s="1" t="s">
        <v>174</v>
      </c>
      <c r="AF9" s="1" t="s">
        <v>1001</v>
      </c>
      <c r="AH9" s="1" t="s">
        <v>1001</v>
      </c>
      <c r="AJ9" s="49" t="s">
        <v>1010</v>
      </c>
      <c r="AK9" s="74" t="s">
        <v>175</v>
      </c>
      <c r="AL9" s="1" t="s">
        <v>1028</v>
      </c>
      <c r="AM9" s="1" t="s">
        <v>1037</v>
      </c>
      <c r="AP9" s="1" t="s">
        <v>1044</v>
      </c>
      <c r="AQ9" s="9"/>
      <c r="AS9" s="1" t="s">
        <v>298</v>
      </c>
      <c r="AU9" s="91"/>
      <c r="AV9" s="95"/>
      <c r="AW9" s="9"/>
      <c r="AX9" s="9"/>
      <c r="BA9" s="9"/>
      <c r="BB9" s="9"/>
      <c r="BF9" s="91"/>
      <c r="BH9" s="9"/>
      <c r="BI9" s="9"/>
      <c r="BL9" s="9"/>
      <c r="BM9" s="9"/>
      <c r="BR9" s="92"/>
      <c r="BS9" s="9"/>
      <c r="BT9" s="9"/>
      <c r="BW9" s="9"/>
      <c r="BX9" s="9"/>
      <c r="CC9" s="92"/>
      <c r="CD9" s="9"/>
      <c r="CE9" s="9"/>
      <c r="CH9" s="9"/>
      <c r="CI9" s="9"/>
      <c r="CN9" s="92"/>
      <c r="CO9" s="9"/>
      <c r="CP9" s="9"/>
      <c r="CS9" s="9"/>
      <c r="CT9" s="9"/>
      <c r="CY9" s="92"/>
      <c r="CZ9" s="9"/>
      <c r="DA9" s="9"/>
      <c r="DD9" s="9"/>
      <c r="DE9" s="9"/>
      <c r="DJ9" s="92"/>
      <c r="DK9" s="9"/>
      <c r="DL9" s="9"/>
      <c r="DO9" s="9"/>
      <c r="DP9" s="9"/>
      <c r="DT9" s="90"/>
      <c r="DU9" s="1" t="s">
        <v>1070</v>
      </c>
      <c r="DV9" s="68" t="s">
        <v>176</v>
      </c>
      <c r="DW9" s="1" t="s">
        <v>298</v>
      </c>
      <c r="DX9" s="1" t="s">
        <v>1139</v>
      </c>
      <c r="DY9" s="1" t="s">
        <v>177</v>
      </c>
      <c r="DZ9" s="1" t="s">
        <v>1083</v>
      </c>
      <c r="EA9" s="1" t="s">
        <v>178</v>
      </c>
      <c r="EB9" s="1" t="s">
        <v>179</v>
      </c>
      <c r="EC9" s="90"/>
      <c r="ED9" s="1" t="s">
        <v>126</v>
      </c>
      <c r="EE9" s="9"/>
      <c r="EG9" s="1" t="s">
        <v>126</v>
      </c>
      <c r="EJ9" s="1" t="s">
        <v>1000</v>
      </c>
      <c r="EL9" s="1" t="s">
        <v>1092</v>
      </c>
      <c r="EM9" s="1" t="s">
        <v>180</v>
      </c>
      <c r="EN9" s="91"/>
      <c r="EO9" s="1" t="s">
        <v>298</v>
      </c>
      <c r="EP9" s="1" t="s">
        <v>298</v>
      </c>
      <c r="EQ9" s="1" t="s">
        <v>1100</v>
      </c>
      <c r="ER9" s="61" t="s">
        <v>298</v>
      </c>
    </row>
    <row r="10" spans="1:159" s="31" customFormat="1" ht="12.75" x14ac:dyDescent="0.2">
      <c r="A10" s="31">
        <v>5</v>
      </c>
      <c r="B10" s="6">
        <v>35</v>
      </c>
      <c r="C10" s="23">
        <v>42481.518055555556</v>
      </c>
      <c r="D10" s="1" t="s">
        <v>106</v>
      </c>
      <c r="E10" s="1" t="s">
        <v>181</v>
      </c>
      <c r="F10" s="1" t="s">
        <v>182</v>
      </c>
      <c r="G10" s="1" t="s">
        <v>1474</v>
      </c>
      <c r="H10" s="1" t="s">
        <v>183</v>
      </c>
      <c r="I10" s="1" t="s">
        <v>184</v>
      </c>
      <c r="K10" s="7">
        <v>302108109170</v>
      </c>
      <c r="L10" s="9"/>
      <c r="M10" s="70"/>
      <c r="N10" s="1" t="s">
        <v>144</v>
      </c>
      <c r="O10" s="1" t="s">
        <v>185</v>
      </c>
      <c r="P10" s="1" t="s">
        <v>974</v>
      </c>
      <c r="Q10" s="1" t="s">
        <v>186</v>
      </c>
      <c r="R10" s="1" t="s">
        <v>187</v>
      </c>
      <c r="S10" s="1" t="s">
        <v>187</v>
      </c>
      <c r="T10" s="1">
        <v>15236</v>
      </c>
      <c r="U10" s="1" t="s">
        <v>188</v>
      </c>
      <c r="V10" s="61" t="s">
        <v>125</v>
      </c>
      <c r="W10" s="1" t="s">
        <v>999</v>
      </c>
      <c r="X10" s="1" t="s">
        <v>978</v>
      </c>
      <c r="Z10" s="1" t="s">
        <v>218</v>
      </c>
      <c r="AB10" s="1" t="s">
        <v>218</v>
      </c>
      <c r="AD10" s="1" t="s">
        <v>218</v>
      </c>
      <c r="AF10" s="1" t="s">
        <v>218</v>
      </c>
      <c r="AH10" s="1" t="s">
        <v>218</v>
      </c>
      <c r="AJ10" s="49" t="s">
        <v>1005</v>
      </c>
      <c r="AK10" s="74" t="s">
        <v>189</v>
      </c>
      <c r="AL10" s="1" t="s">
        <v>1015</v>
      </c>
      <c r="AM10" s="1" t="s">
        <v>1034</v>
      </c>
      <c r="AO10" s="1" t="s">
        <v>190</v>
      </c>
      <c r="AP10" s="1" t="s">
        <v>1047</v>
      </c>
      <c r="AQ10" s="1" t="s">
        <v>989</v>
      </c>
      <c r="AR10" s="1" t="s">
        <v>159</v>
      </c>
      <c r="AS10" s="1" t="s">
        <v>218</v>
      </c>
      <c r="AU10" s="91"/>
      <c r="AV10" s="95"/>
      <c r="AW10" s="9"/>
      <c r="AX10" s="9"/>
      <c r="BA10" s="9"/>
      <c r="BB10" s="9"/>
      <c r="BF10" s="91"/>
      <c r="BH10" s="9"/>
      <c r="BI10" s="9"/>
      <c r="BL10" s="9"/>
      <c r="BM10" s="9"/>
      <c r="BR10" s="92"/>
      <c r="BS10" s="9"/>
      <c r="BT10" s="9"/>
      <c r="BW10" s="9"/>
      <c r="BX10" s="9"/>
      <c r="CC10" s="92"/>
      <c r="CD10" s="9"/>
      <c r="CE10" s="9"/>
      <c r="CH10" s="9"/>
      <c r="CI10" s="9"/>
      <c r="CN10" s="92"/>
      <c r="CO10" s="9"/>
      <c r="CP10" s="9"/>
      <c r="CS10" s="9"/>
      <c r="CT10" s="9"/>
      <c r="CY10" s="92"/>
      <c r="CZ10" s="9"/>
      <c r="DA10" s="9"/>
      <c r="DD10" s="9"/>
      <c r="DE10" s="9"/>
      <c r="DJ10" s="92"/>
      <c r="DK10" s="9"/>
      <c r="DL10" s="9"/>
      <c r="DO10" s="9"/>
      <c r="DP10" s="9"/>
      <c r="DT10" s="90"/>
      <c r="DU10" s="1" t="s">
        <v>1065</v>
      </c>
      <c r="DV10" s="90"/>
      <c r="DX10" s="9"/>
      <c r="EC10" s="90"/>
      <c r="ED10" s="1" t="s">
        <v>218</v>
      </c>
      <c r="EE10" s="9"/>
      <c r="EG10" s="1" t="s">
        <v>218</v>
      </c>
      <c r="EJ10" s="1" t="s">
        <v>218</v>
      </c>
      <c r="EL10" s="1" t="s">
        <v>218</v>
      </c>
      <c r="EN10" s="91"/>
      <c r="EO10" s="1" t="s">
        <v>298</v>
      </c>
      <c r="EP10" s="1" t="s">
        <v>298</v>
      </c>
      <c r="EQ10" s="1" t="s">
        <v>1100</v>
      </c>
      <c r="ER10" s="61" t="s">
        <v>298</v>
      </c>
    </row>
    <row r="11" spans="1:159" s="31" customFormat="1" ht="12.75" x14ac:dyDescent="0.2">
      <c r="A11" s="31">
        <v>6</v>
      </c>
      <c r="B11" s="6">
        <v>36</v>
      </c>
      <c r="C11" s="23">
        <v>42481.606944444444</v>
      </c>
      <c r="D11" s="1" t="s">
        <v>106</v>
      </c>
      <c r="E11" s="1" t="s">
        <v>191</v>
      </c>
      <c r="F11" s="1" t="s">
        <v>192</v>
      </c>
      <c r="G11" s="1" t="s">
        <v>1473</v>
      </c>
      <c r="H11" s="1" t="s">
        <v>193</v>
      </c>
      <c r="I11" s="1" t="s">
        <v>194</v>
      </c>
      <c r="J11" s="1" t="s">
        <v>195</v>
      </c>
      <c r="K11" s="7" t="s">
        <v>196</v>
      </c>
      <c r="L11" s="1" t="s">
        <v>1551</v>
      </c>
      <c r="M11" s="68" t="s">
        <v>1552</v>
      </c>
      <c r="N11" s="1" t="s">
        <v>197</v>
      </c>
      <c r="O11" s="1" t="s">
        <v>198</v>
      </c>
      <c r="P11" s="1" t="s">
        <v>974</v>
      </c>
      <c r="Q11" s="24" t="s">
        <v>199</v>
      </c>
      <c r="R11" s="1" t="s">
        <v>200</v>
      </c>
      <c r="S11" s="1">
        <v>12</v>
      </c>
      <c r="T11" s="1">
        <v>77125</v>
      </c>
      <c r="U11" s="1" t="s">
        <v>201</v>
      </c>
      <c r="V11" s="61" t="s">
        <v>202</v>
      </c>
      <c r="W11" s="1" t="s">
        <v>1109</v>
      </c>
      <c r="X11" s="1" t="s">
        <v>989</v>
      </c>
      <c r="Y11" s="1" t="s">
        <v>203</v>
      </c>
      <c r="Z11" s="1" t="s">
        <v>298</v>
      </c>
      <c r="AA11" s="24" t="s">
        <v>204</v>
      </c>
      <c r="AB11" s="1" t="s">
        <v>218</v>
      </c>
      <c r="AD11" s="1" t="s">
        <v>218</v>
      </c>
      <c r="AF11" s="1" t="s">
        <v>1003</v>
      </c>
      <c r="AH11" s="1" t="s">
        <v>1003</v>
      </c>
      <c r="AJ11" s="49" t="s">
        <v>1010</v>
      </c>
      <c r="AK11" s="74" t="s">
        <v>205</v>
      </c>
      <c r="AL11" s="1" t="s">
        <v>989</v>
      </c>
      <c r="AM11" s="1" t="s">
        <v>989</v>
      </c>
      <c r="AN11" s="1" t="s">
        <v>206</v>
      </c>
      <c r="AP11" s="1" t="s">
        <v>1045</v>
      </c>
      <c r="AQ11" s="1" t="s">
        <v>1055</v>
      </c>
      <c r="AS11" s="1" t="s">
        <v>298</v>
      </c>
      <c r="AT11" s="24" t="s">
        <v>207</v>
      </c>
      <c r="AU11" s="93" t="s">
        <v>208</v>
      </c>
      <c r="AV11" s="95"/>
      <c r="AW11" s="9"/>
      <c r="AX11" s="9"/>
      <c r="BA11" s="9"/>
      <c r="BB11" s="9"/>
      <c r="BF11" s="91"/>
      <c r="BH11" s="9"/>
      <c r="BI11" s="9"/>
      <c r="BL11" s="9"/>
      <c r="BM11" s="9"/>
      <c r="BR11" s="92"/>
      <c r="BS11" s="9"/>
      <c r="BT11" s="9"/>
      <c r="BW11" s="9"/>
      <c r="BX11" s="9"/>
      <c r="CC11" s="92"/>
      <c r="CD11" s="9"/>
      <c r="CE11" s="9"/>
      <c r="CH11" s="9"/>
      <c r="CI11" s="9"/>
      <c r="CN11" s="92"/>
      <c r="CO11" s="9"/>
      <c r="CP11" s="9"/>
      <c r="CS11" s="9"/>
      <c r="CT11" s="9"/>
      <c r="CY11" s="92"/>
      <c r="CZ11" s="9"/>
      <c r="DA11" s="9"/>
      <c r="DD11" s="9"/>
      <c r="DE11" s="9"/>
      <c r="DJ11" s="92"/>
      <c r="DK11" s="9"/>
      <c r="DL11" s="9"/>
      <c r="DO11" s="9"/>
      <c r="DP11" s="9"/>
      <c r="DT11" s="90"/>
      <c r="DU11" s="1" t="s">
        <v>1070</v>
      </c>
      <c r="DV11" s="90"/>
      <c r="DW11" s="1" t="s">
        <v>298</v>
      </c>
      <c r="DX11" s="1" t="s">
        <v>1140</v>
      </c>
      <c r="DZ11" s="1" t="s">
        <v>1083</v>
      </c>
      <c r="EA11" s="1" t="s">
        <v>209</v>
      </c>
      <c r="EC11" s="67" t="s">
        <v>199</v>
      </c>
      <c r="ED11" s="1" t="s">
        <v>298</v>
      </c>
      <c r="EE11" s="1" t="s">
        <v>1088</v>
      </c>
      <c r="EG11" s="1" t="s">
        <v>218</v>
      </c>
      <c r="EI11" s="1" t="s">
        <v>298</v>
      </c>
      <c r="EJ11" s="1" t="s">
        <v>1094</v>
      </c>
      <c r="EL11" s="1" t="s">
        <v>1095</v>
      </c>
      <c r="EN11" s="91"/>
      <c r="EO11" s="1" t="s">
        <v>298</v>
      </c>
      <c r="EP11" s="1" t="s">
        <v>298</v>
      </c>
      <c r="EQ11" s="1" t="s">
        <v>1100</v>
      </c>
      <c r="ER11" s="61" t="s">
        <v>298</v>
      </c>
    </row>
    <row r="12" spans="1:159" s="31" customFormat="1" ht="12.75" x14ac:dyDescent="0.2">
      <c r="A12" s="31">
        <v>7</v>
      </c>
      <c r="B12" s="6">
        <v>37</v>
      </c>
      <c r="C12" s="23">
        <v>42482.534722222219</v>
      </c>
      <c r="D12" s="1" t="s">
        <v>106</v>
      </c>
      <c r="E12" s="1" t="s">
        <v>210</v>
      </c>
      <c r="F12" s="1" t="s">
        <v>211</v>
      </c>
      <c r="G12" s="1" t="s">
        <v>1473</v>
      </c>
      <c r="H12" s="1" t="s">
        <v>212</v>
      </c>
      <c r="I12" s="1" t="s">
        <v>213</v>
      </c>
      <c r="K12" s="7">
        <v>302310996377</v>
      </c>
      <c r="L12" s="9"/>
      <c r="M12" s="70"/>
      <c r="N12" s="1" t="s">
        <v>214</v>
      </c>
      <c r="O12" s="1" t="s">
        <v>215</v>
      </c>
      <c r="P12" s="1" t="s">
        <v>974</v>
      </c>
      <c r="Q12" s="24" t="s">
        <v>216</v>
      </c>
      <c r="R12" s="1" t="s">
        <v>217</v>
      </c>
      <c r="S12" s="1" t="s">
        <v>218</v>
      </c>
      <c r="T12" s="1">
        <v>54124</v>
      </c>
      <c r="U12" s="1" t="s">
        <v>143</v>
      </c>
      <c r="V12" s="61" t="s">
        <v>125</v>
      </c>
      <c r="W12" s="1" t="s">
        <v>999</v>
      </c>
      <c r="X12" s="1" t="s">
        <v>979</v>
      </c>
      <c r="Y12" s="1" t="s">
        <v>219</v>
      </c>
      <c r="Z12" s="1" t="s">
        <v>126</v>
      </c>
      <c r="AB12" s="1" t="s">
        <v>126</v>
      </c>
      <c r="AD12" s="1" t="s">
        <v>126</v>
      </c>
      <c r="AF12" s="1" t="s">
        <v>1001</v>
      </c>
      <c r="AG12" s="1" t="s">
        <v>220</v>
      </c>
      <c r="AH12" s="1" t="s">
        <v>1000</v>
      </c>
      <c r="AJ12" s="49" t="s">
        <v>1005</v>
      </c>
      <c r="AK12" s="74" t="s">
        <v>221</v>
      </c>
      <c r="AL12" s="1" t="s">
        <v>105</v>
      </c>
      <c r="AM12" s="1" t="s">
        <v>1038</v>
      </c>
      <c r="AN12" s="1" t="s">
        <v>222</v>
      </c>
      <c r="AO12" s="1" t="s">
        <v>223</v>
      </c>
      <c r="AP12" s="1" t="s">
        <v>660</v>
      </c>
      <c r="AQ12" s="9"/>
      <c r="AS12" s="1" t="s">
        <v>298</v>
      </c>
      <c r="AU12" s="91"/>
      <c r="AV12" s="95"/>
      <c r="AW12" s="9"/>
      <c r="AX12" s="9"/>
      <c r="BA12" s="9"/>
      <c r="BB12" s="9"/>
      <c r="BF12" s="91"/>
      <c r="BH12" s="9"/>
      <c r="BI12" s="9"/>
      <c r="BL12" s="9"/>
      <c r="BM12" s="9"/>
      <c r="BR12" s="92"/>
      <c r="BS12" s="9"/>
      <c r="BT12" s="9"/>
      <c r="BW12" s="9"/>
      <c r="BX12" s="9"/>
      <c r="CC12" s="92"/>
      <c r="CD12" s="9"/>
      <c r="CE12" s="9"/>
      <c r="CH12" s="9"/>
      <c r="CI12" s="9"/>
      <c r="CN12" s="92"/>
      <c r="CO12" s="9"/>
      <c r="CP12" s="9"/>
      <c r="CS12" s="9"/>
      <c r="CT12" s="9"/>
      <c r="CY12" s="92"/>
      <c r="CZ12" s="9"/>
      <c r="DA12" s="9"/>
      <c r="DD12" s="9"/>
      <c r="DE12" s="9"/>
      <c r="DJ12" s="92"/>
      <c r="DK12" s="9"/>
      <c r="DL12" s="9"/>
      <c r="DO12" s="9"/>
      <c r="DP12" s="9"/>
      <c r="DT12" s="90"/>
      <c r="DU12" s="1" t="s">
        <v>1071</v>
      </c>
      <c r="DV12" s="90"/>
      <c r="DX12" s="9"/>
      <c r="EC12" s="90"/>
      <c r="ED12" s="1" t="s">
        <v>298</v>
      </c>
      <c r="EE12" s="1" t="s">
        <v>1088</v>
      </c>
      <c r="EF12" s="1" t="s">
        <v>224</v>
      </c>
      <c r="EG12" s="1" t="s">
        <v>218</v>
      </c>
      <c r="EJ12" s="1" t="s">
        <v>1092</v>
      </c>
      <c r="EL12" s="1" t="s">
        <v>1095</v>
      </c>
      <c r="EN12" s="91"/>
      <c r="EO12" s="1" t="s">
        <v>1097</v>
      </c>
      <c r="EP12" s="1" t="s">
        <v>298</v>
      </c>
      <c r="EQ12" s="1" t="s">
        <v>1100</v>
      </c>
      <c r="ER12" s="61" t="s">
        <v>1101</v>
      </c>
    </row>
    <row r="13" spans="1:159" s="31" customFormat="1" ht="12.75" x14ac:dyDescent="0.2">
      <c r="A13" s="31">
        <v>8</v>
      </c>
      <c r="B13" s="6">
        <v>40</v>
      </c>
      <c r="C13" s="23">
        <v>42485.677777777775</v>
      </c>
      <c r="D13" s="1" t="s">
        <v>106</v>
      </c>
      <c r="E13" s="1" t="s">
        <v>227</v>
      </c>
      <c r="F13" s="1" t="s">
        <v>228</v>
      </c>
      <c r="G13" s="1" t="s">
        <v>1473</v>
      </c>
      <c r="H13" s="1" t="s">
        <v>229</v>
      </c>
      <c r="I13" s="1" t="s">
        <v>230</v>
      </c>
      <c r="K13" s="7">
        <v>33238643793</v>
      </c>
      <c r="L13" s="1">
        <v>33620750921</v>
      </c>
      <c r="M13" s="68">
        <v>33238643685</v>
      </c>
      <c r="N13" s="1" t="s">
        <v>231</v>
      </c>
      <c r="O13" s="1" t="s">
        <v>232</v>
      </c>
      <c r="P13" s="1" t="s">
        <v>973</v>
      </c>
      <c r="Q13" s="24" t="s">
        <v>233</v>
      </c>
      <c r="R13" s="1" t="s">
        <v>234</v>
      </c>
      <c r="S13" s="1">
        <v>3</v>
      </c>
      <c r="T13" s="1">
        <v>45060</v>
      </c>
      <c r="U13" s="1" t="s">
        <v>235</v>
      </c>
      <c r="V13" s="61" t="s">
        <v>236</v>
      </c>
      <c r="W13" s="1" t="s">
        <v>1110</v>
      </c>
      <c r="X13" s="1" t="s">
        <v>983</v>
      </c>
      <c r="Z13" s="1" t="s">
        <v>298</v>
      </c>
      <c r="AB13" s="1" t="s">
        <v>298</v>
      </c>
      <c r="AD13" s="1" t="s">
        <v>298</v>
      </c>
      <c r="AF13" s="1" t="s">
        <v>1003</v>
      </c>
      <c r="AH13" s="1" t="s">
        <v>1003</v>
      </c>
      <c r="AJ13" s="49" t="s">
        <v>1009</v>
      </c>
      <c r="AK13" s="74" t="s">
        <v>237</v>
      </c>
      <c r="AL13" s="1" t="s">
        <v>1029</v>
      </c>
      <c r="AM13" s="1" t="s">
        <v>1037</v>
      </c>
      <c r="AP13" s="1" t="s">
        <v>1050</v>
      </c>
      <c r="AQ13" s="9"/>
      <c r="AS13" s="1" t="s">
        <v>298</v>
      </c>
      <c r="AU13" s="91"/>
      <c r="AV13" s="95"/>
      <c r="AW13" s="9"/>
      <c r="AX13" s="9"/>
      <c r="BA13" s="9"/>
      <c r="BB13" s="9"/>
      <c r="BF13" s="91"/>
      <c r="BH13" s="9"/>
      <c r="BI13" s="9"/>
      <c r="BL13" s="9"/>
      <c r="BM13" s="9"/>
      <c r="BR13" s="92"/>
      <c r="BS13" s="9"/>
      <c r="BT13" s="9"/>
      <c r="BW13" s="9"/>
      <c r="BX13" s="9"/>
      <c r="CC13" s="92"/>
      <c r="CD13" s="9"/>
      <c r="CE13" s="9"/>
      <c r="CH13" s="9"/>
      <c r="CI13" s="9"/>
      <c r="CN13" s="92"/>
      <c r="CO13" s="9"/>
      <c r="CP13" s="9"/>
      <c r="CS13" s="9"/>
      <c r="CT13" s="9"/>
      <c r="CY13" s="92"/>
      <c r="CZ13" s="9"/>
      <c r="DA13" s="9"/>
      <c r="DD13" s="9"/>
      <c r="DE13" s="9"/>
      <c r="DJ13" s="92"/>
      <c r="DK13" s="9"/>
      <c r="DL13" s="9"/>
      <c r="DO13" s="9"/>
      <c r="DP13" s="9"/>
      <c r="DT13" s="90"/>
      <c r="DU13" s="1" t="s">
        <v>1072</v>
      </c>
      <c r="DV13" s="90"/>
      <c r="DW13" s="1" t="s">
        <v>298</v>
      </c>
      <c r="DX13" s="1" t="s">
        <v>1141</v>
      </c>
      <c r="DZ13" s="1" t="s">
        <v>1084</v>
      </c>
      <c r="EC13" s="90"/>
      <c r="ED13" s="1" t="s">
        <v>298</v>
      </c>
      <c r="EE13" s="1" t="s">
        <v>1089</v>
      </c>
      <c r="EG13" s="1" t="s">
        <v>298</v>
      </c>
      <c r="EI13" s="1" t="s">
        <v>298</v>
      </c>
      <c r="EJ13" s="1" t="s">
        <v>1093</v>
      </c>
      <c r="EL13" s="1" t="s">
        <v>1095</v>
      </c>
      <c r="EN13" s="91"/>
      <c r="EO13" s="1" t="s">
        <v>298</v>
      </c>
      <c r="EP13" s="1" t="s">
        <v>298</v>
      </c>
      <c r="EQ13" s="1" t="s">
        <v>1100</v>
      </c>
      <c r="ER13" s="61" t="s">
        <v>298</v>
      </c>
    </row>
    <row r="14" spans="1:159" s="31" customFormat="1" ht="12.75" x14ac:dyDescent="0.2">
      <c r="A14" s="31">
        <v>9</v>
      </c>
      <c r="B14" s="6">
        <v>42</v>
      </c>
      <c r="C14" s="23">
        <v>42486.554166666669</v>
      </c>
      <c r="D14" s="1" t="s">
        <v>106</v>
      </c>
      <c r="E14" s="1" t="s">
        <v>238</v>
      </c>
      <c r="F14" s="1" t="s">
        <v>239</v>
      </c>
      <c r="G14" s="1" t="s">
        <v>1473</v>
      </c>
      <c r="H14" s="1" t="s">
        <v>240</v>
      </c>
      <c r="I14" s="1" t="s">
        <v>241</v>
      </c>
      <c r="K14" s="7">
        <v>306981934144</v>
      </c>
      <c r="L14" s="9"/>
      <c r="M14" s="70"/>
      <c r="N14" s="1" t="s">
        <v>214</v>
      </c>
      <c r="O14" s="1" t="s">
        <v>242</v>
      </c>
      <c r="P14" s="1" t="s">
        <v>974</v>
      </c>
      <c r="Q14" s="24" t="s">
        <v>243</v>
      </c>
      <c r="R14" s="1" t="s">
        <v>244</v>
      </c>
      <c r="S14" s="1" t="s">
        <v>245</v>
      </c>
      <c r="T14" s="1">
        <v>57001</v>
      </c>
      <c r="U14" s="1" t="s">
        <v>246</v>
      </c>
      <c r="V14" s="61" t="s">
        <v>125</v>
      </c>
      <c r="W14" s="1" t="s">
        <v>1110</v>
      </c>
      <c r="X14" s="1" t="s">
        <v>979</v>
      </c>
      <c r="Z14" s="1" t="s">
        <v>298</v>
      </c>
      <c r="AA14" s="1" t="s">
        <v>247</v>
      </c>
      <c r="AB14" s="1" t="s">
        <v>218</v>
      </c>
      <c r="AD14" s="1" t="s">
        <v>126</v>
      </c>
      <c r="AF14" s="1" t="s">
        <v>1002</v>
      </c>
      <c r="AH14" s="1" t="s">
        <v>1002</v>
      </c>
      <c r="AJ14" s="49" t="s">
        <v>1010</v>
      </c>
      <c r="AK14" s="74" t="s">
        <v>248</v>
      </c>
      <c r="AL14" s="1" t="s">
        <v>105</v>
      </c>
      <c r="AM14" s="1" t="s">
        <v>1035</v>
      </c>
      <c r="AP14" s="1" t="s">
        <v>1045</v>
      </c>
      <c r="AQ14" s="9"/>
      <c r="AS14" s="1" t="s">
        <v>218</v>
      </c>
      <c r="AU14" s="91"/>
      <c r="AV14" s="95"/>
      <c r="AW14" s="9"/>
      <c r="AX14" s="9"/>
      <c r="BA14" s="9"/>
      <c r="BB14" s="9"/>
      <c r="BF14" s="91"/>
      <c r="BH14" s="9"/>
      <c r="BI14" s="9"/>
      <c r="BL14" s="9"/>
      <c r="BM14" s="9"/>
      <c r="BR14" s="92"/>
      <c r="BS14" s="9"/>
      <c r="BT14" s="9"/>
      <c r="BW14" s="9"/>
      <c r="BX14" s="9"/>
      <c r="CC14" s="92"/>
      <c r="CD14" s="9"/>
      <c r="CE14" s="9"/>
      <c r="CH14" s="9"/>
      <c r="CI14" s="9"/>
      <c r="CN14" s="92"/>
      <c r="CO14" s="9"/>
      <c r="CP14" s="9"/>
      <c r="CS14" s="9"/>
      <c r="CT14" s="9"/>
      <c r="CY14" s="92"/>
      <c r="CZ14" s="9"/>
      <c r="DA14" s="9"/>
      <c r="DD14" s="9"/>
      <c r="DE14" s="9"/>
      <c r="DJ14" s="92"/>
      <c r="DK14" s="9"/>
      <c r="DL14" s="9"/>
      <c r="DO14" s="9"/>
      <c r="DP14" s="9"/>
      <c r="DT14" s="90"/>
      <c r="DU14" s="1" t="s">
        <v>1071</v>
      </c>
      <c r="DV14" s="68" t="s">
        <v>249</v>
      </c>
      <c r="DW14" s="1" t="s">
        <v>298</v>
      </c>
      <c r="DX14" s="1" t="s">
        <v>1121</v>
      </c>
      <c r="DY14" s="1" t="s">
        <v>250</v>
      </c>
      <c r="DZ14" s="1" t="s">
        <v>1083</v>
      </c>
      <c r="EA14" s="1" t="s">
        <v>251</v>
      </c>
      <c r="EB14" s="1" t="s">
        <v>245</v>
      </c>
      <c r="EC14" s="68" t="s">
        <v>245</v>
      </c>
      <c r="ED14" s="1" t="s">
        <v>218</v>
      </c>
      <c r="EE14" s="9"/>
      <c r="EG14" s="1" t="s">
        <v>218</v>
      </c>
      <c r="EI14" s="1" t="s">
        <v>126</v>
      </c>
      <c r="EJ14" s="1" t="s">
        <v>218</v>
      </c>
      <c r="EL14" s="1" t="s">
        <v>1092</v>
      </c>
      <c r="EM14" s="1" t="s">
        <v>252</v>
      </c>
      <c r="EN14" s="91"/>
      <c r="EO14" s="1" t="s">
        <v>298</v>
      </c>
      <c r="EP14" s="1" t="s">
        <v>298</v>
      </c>
      <c r="EQ14" s="1" t="s">
        <v>1100</v>
      </c>
      <c r="ER14" s="61" t="s">
        <v>298</v>
      </c>
    </row>
    <row r="15" spans="1:159" s="31" customFormat="1" ht="12.75" x14ac:dyDescent="0.2">
      <c r="A15" s="31">
        <v>10</v>
      </c>
      <c r="B15" s="6">
        <v>43</v>
      </c>
      <c r="C15" s="23">
        <v>42489.442361111112</v>
      </c>
      <c r="D15" s="1" t="s">
        <v>106</v>
      </c>
      <c r="E15" s="1" t="s">
        <v>253</v>
      </c>
      <c r="F15" s="1" t="s">
        <v>254</v>
      </c>
      <c r="G15" s="1" t="s">
        <v>1474</v>
      </c>
      <c r="H15" s="1" t="s">
        <v>255</v>
      </c>
      <c r="I15" s="1" t="s">
        <v>256</v>
      </c>
      <c r="K15" s="7">
        <v>212661293292</v>
      </c>
      <c r="L15" s="9"/>
      <c r="M15" s="70"/>
      <c r="N15" s="1" t="s">
        <v>257</v>
      </c>
      <c r="P15" s="1" t="s">
        <v>973</v>
      </c>
      <c r="Q15" s="24" t="s">
        <v>258</v>
      </c>
      <c r="R15" s="1" t="s">
        <v>259</v>
      </c>
      <c r="S15" s="1" t="s">
        <v>260</v>
      </c>
      <c r="T15" s="1">
        <v>10000</v>
      </c>
      <c r="U15" s="1" t="s">
        <v>261</v>
      </c>
      <c r="V15" s="61" t="s">
        <v>262</v>
      </c>
      <c r="W15" s="1" t="s">
        <v>1108</v>
      </c>
      <c r="X15" s="1" t="s">
        <v>990</v>
      </c>
      <c r="Y15" s="1" t="s">
        <v>263</v>
      </c>
      <c r="Z15" s="1" t="s">
        <v>298</v>
      </c>
      <c r="AA15" s="1" t="s">
        <v>264</v>
      </c>
      <c r="AB15" s="1" t="s">
        <v>298</v>
      </c>
      <c r="AC15" s="1" t="s">
        <v>265</v>
      </c>
      <c r="AD15" s="1" t="s">
        <v>126</v>
      </c>
      <c r="AF15" s="1" t="s">
        <v>1003</v>
      </c>
      <c r="AG15" s="1" t="s">
        <v>266</v>
      </c>
      <c r="AH15" s="1" t="s">
        <v>1003</v>
      </c>
      <c r="AI15" s="1" t="s">
        <v>267</v>
      </c>
      <c r="AJ15" s="49" t="s">
        <v>1009</v>
      </c>
      <c r="AK15" s="74" t="s">
        <v>268</v>
      </c>
      <c r="AL15" s="1" t="s">
        <v>989</v>
      </c>
      <c r="AM15" s="1" t="s">
        <v>1036</v>
      </c>
      <c r="AN15" s="1" t="s">
        <v>269</v>
      </c>
      <c r="AO15" s="1" t="s">
        <v>270</v>
      </c>
      <c r="AP15" s="1" t="s">
        <v>660</v>
      </c>
      <c r="AQ15" s="9"/>
      <c r="AS15" s="1" t="s">
        <v>218</v>
      </c>
      <c r="AU15" s="61" t="s">
        <v>271</v>
      </c>
      <c r="AV15" s="49" t="s">
        <v>272</v>
      </c>
      <c r="AW15" s="1" t="s">
        <v>104</v>
      </c>
      <c r="AX15" s="1" t="s">
        <v>1037</v>
      </c>
      <c r="AY15" s="1" t="s">
        <v>273</v>
      </c>
      <c r="BA15" s="1" t="s">
        <v>1045</v>
      </c>
      <c r="BB15" s="9"/>
      <c r="BD15" s="1" t="s">
        <v>218</v>
      </c>
      <c r="BF15" s="61" t="s">
        <v>274</v>
      </c>
      <c r="BG15" s="1" t="s">
        <v>275</v>
      </c>
      <c r="BH15" s="1" t="s">
        <v>105</v>
      </c>
      <c r="BI15" s="1" t="s">
        <v>1037</v>
      </c>
      <c r="BJ15" s="1" t="s">
        <v>276</v>
      </c>
      <c r="BK15" s="1" t="s">
        <v>277</v>
      </c>
      <c r="BL15" s="1" t="s">
        <v>82</v>
      </c>
      <c r="BM15" s="1" t="s">
        <v>1064</v>
      </c>
      <c r="BO15" s="1" t="s">
        <v>218</v>
      </c>
      <c r="BQ15" s="1" t="s">
        <v>278</v>
      </c>
      <c r="BR15" s="92"/>
      <c r="BS15" s="9"/>
      <c r="BT15" s="9"/>
      <c r="BW15" s="9"/>
      <c r="BX15" s="9"/>
      <c r="CC15" s="92"/>
      <c r="CD15" s="9"/>
      <c r="CE15" s="9"/>
      <c r="CH15" s="9"/>
      <c r="CI15" s="9"/>
      <c r="CN15" s="92"/>
      <c r="CO15" s="9"/>
      <c r="CP15" s="9"/>
      <c r="CS15" s="9"/>
      <c r="CT15" s="9"/>
      <c r="CY15" s="92"/>
      <c r="CZ15" s="9"/>
      <c r="DA15" s="9"/>
      <c r="DD15" s="9"/>
      <c r="DE15" s="9"/>
      <c r="DJ15" s="92"/>
      <c r="DK15" s="9"/>
      <c r="DL15" s="9"/>
      <c r="DO15" s="9"/>
      <c r="DP15" s="9"/>
      <c r="DT15" s="90"/>
      <c r="DU15" s="1" t="s">
        <v>1069</v>
      </c>
      <c r="DV15" s="90"/>
      <c r="DW15" s="1" t="s">
        <v>298</v>
      </c>
      <c r="DX15" s="1" t="s">
        <v>1142</v>
      </c>
      <c r="DY15" s="1" t="s">
        <v>279</v>
      </c>
      <c r="DZ15" s="1" t="s">
        <v>1084</v>
      </c>
      <c r="EA15" s="1" t="s">
        <v>280</v>
      </c>
      <c r="EB15" s="1" t="s">
        <v>277</v>
      </c>
      <c r="EC15" s="90"/>
      <c r="ED15" s="1" t="s">
        <v>218</v>
      </c>
      <c r="EE15" s="9"/>
      <c r="EG15" s="1" t="s">
        <v>218</v>
      </c>
      <c r="EI15" s="1" t="s">
        <v>126</v>
      </c>
      <c r="EJ15" s="1" t="s">
        <v>218</v>
      </c>
      <c r="EL15" s="1" t="s">
        <v>1095</v>
      </c>
      <c r="EM15" s="1" t="s">
        <v>281</v>
      </c>
      <c r="EN15" s="61" t="s">
        <v>282</v>
      </c>
      <c r="EO15" s="1" t="s">
        <v>298</v>
      </c>
      <c r="EP15" s="1" t="s">
        <v>298</v>
      </c>
      <c r="EQ15" s="1" t="s">
        <v>1100</v>
      </c>
      <c r="ER15" s="61" t="s">
        <v>298</v>
      </c>
    </row>
    <row r="16" spans="1:159" s="31" customFormat="1" ht="12.75" x14ac:dyDescent="0.2">
      <c r="A16" s="31">
        <v>11</v>
      </c>
      <c r="B16" s="6">
        <v>44</v>
      </c>
      <c r="C16" s="23">
        <v>42493.490277777775</v>
      </c>
      <c r="D16" s="1" t="s">
        <v>106</v>
      </c>
      <c r="E16" s="1" t="s">
        <v>283</v>
      </c>
      <c r="F16" s="1" t="s">
        <v>284</v>
      </c>
      <c r="G16" s="1" t="s">
        <v>1473</v>
      </c>
      <c r="H16" s="1" t="s">
        <v>285</v>
      </c>
      <c r="I16" s="1" t="s">
        <v>286</v>
      </c>
      <c r="K16" s="7">
        <v>20226251286</v>
      </c>
      <c r="L16" s="9"/>
      <c r="M16" s="70"/>
      <c r="N16" s="1" t="s">
        <v>287</v>
      </c>
      <c r="O16" s="1" t="s">
        <v>288</v>
      </c>
      <c r="P16" s="1" t="s">
        <v>974</v>
      </c>
      <c r="Q16" s="24" t="s">
        <v>289</v>
      </c>
      <c r="R16" s="1" t="s">
        <v>290</v>
      </c>
      <c r="S16" s="1">
        <v>23</v>
      </c>
      <c r="T16" s="1">
        <v>1564</v>
      </c>
      <c r="U16" s="1" t="s">
        <v>291</v>
      </c>
      <c r="V16" s="61" t="s">
        <v>226</v>
      </c>
      <c r="W16" s="1" t="s">
        <v>1102</v>
      </c>
      <c r="X16" s="1" t="s">
        <v>980</v>
      </c>
      <c r="Z16" s="1" t="s">
        <v>298</v>
      </c>
      <c r="AA16" s="1" t="s">
        <v>292</v>
      </c>
      <c r="AB16" s="1" t="s">
        <v>126</v>
      </c>
      <c r="AD16" s="1" t="s">
        <v>298</v>
      </c>
      <c r="AE16" s="1" t="s">
        <v>293</v>
      </c>
      <c r="AF16" s="1" t="s">
        <v>1003</v>
      </c>
      <c r="AH16" s="1" t="s">
        <v>1002</v>
      </c>
      <c r="AJ16" s="49" t="s">
        <v>1011</v>
      </c>
      <c r="AK16" s="74" t="s">
        <v>294</v>
      </c>
      <c r="AL16" s="1" t="s">
        <v>1021</v>
      </c>
      <c r="AM16" s="1" t="s">
        <v>1037</v>
      </c>
      <c r="AO16" s="1" t="s">
        <v>295</v>
      </c>
      <c r="AP16" s="1" t="s">
        <v>660</v>
      </c>
      <c r="AQ16" s="9"/>
      <c r="AS16" s="1" t="s">
        <v>218</v>
      </c>
      <c r="AU16" s="91"/>
      <c r="AV16" s="95"/>
      <c r="AW16" s="9"/>
      <c r="AX16" s="9"/>
      <c r="BA16" s="9"/>
      <c r="BB16" s="9"/>
      <c r="BF16" s="91"/>
      <c r="BH16" s="9"/>
      <c r="BI16" s="9"/>
      <c r="BL16" s="9"/>
      <c r="BM16" s="9"/>
      <c r="BR16" s="92"/>
      <c r="BS16" s="9"/>
      <c r="BT16" s="9"/>
      <c r="BW16" s="9"/>
      <c r="BX16" s="9"/>
      <c r="CC16" s="92"/>
      <c r="CD16" s="9"/>
      <c r="CE16" s="9"/>
      <c r="CH16" s="9"/>
      <c r="CI16" s="9"/>
      <c r="CN16" s="92"/>
      <c r="CO16" s="9"/>
      <c r="CP16" s="9"/>
      <c r="CS16" s="9"/>
      <c r="CT16" s="9"/>
      <c r="CY16" s="92"/>
      <c r="CZ16" s="9"/>
      <c r="DA16" s="9"/>
      <c r="DD16" s="9"/>
      <c r="DE16" s="9"/>
      <c r="DJ16" s="92"/>
      <c r="DK16" s="9"/>
      <c r="DL16" s="9"/>
      <c r="DO16" s="9"/>
      <c r="DP16" s="9"/>
      <c r="DT16" s="90"/>
      <c r="DU16" s="1" t="s">
        <v>1073</v>
      </c>
      <c r="DV16" s="68" t="s">
        <v>296</v>
      </c>
      <c r="DW16" s="1" t="s">
        <v>298</v>
      </c>
      <c r="DX16" s="1" t="s">
        <v>1143</v>
      </c>
      <c r="DY16" s="1" t="s">
        <v>297</v>
      </c>
      <c r="DZ16" s="1" t="s">
        <v>1084</v>
      </c>
      <c r="EA16" s="1" t="s">
        <v>298</v>
      </c>
      <c r="EB16" s="1" t="s">
        <v>299</v>
      </c>
      <c r="EC16" s="90"/>
      <c r="ED16" s="1" t="s">
        <v>298</v>
      </c>
      <c r="EE16" s="1" t="s">
        <v>1088</v>
      </c>
      <c r="EF16" s="1" t="s">
        <v>300</v>
      </c>
      <c r="EG16" s="1" t="s">
        <v>298</v>
      </c>
      <c r="EH16" s="1" t="s">
        <v>301</v>
      </c>
      <c r="EI16" s="1" t="s">
        <v>126</v>
      </c>
      <c r="EJ16" s="1" t="s">
        <v>218</v>
      </c>
      <c r="EL16" s="1" t="s">
        <v>1095</v>
      </c>
      <c r="EM16" s="1" t="s">
        <v>302</v>
      </c>
      <c r="EN16" s="61" t="s">
        <v>303</v>
      </c>
      <c r="EO16" s="1" t="s">
        <v>1097</v>
      </c>
      <c r="EP16" s="1" t="s">
        <v>298</v>
      </c>
      <c r="EQ16" s="1" t="s">
        <v>1100</v>
      </c>
      <c r="ER16" s="61" t="s">
        <v>1101</v>
      </c>
    </row>
    <row r="17" spans="1:149" s="31" customFormat="1" ht="16.5" customHeight="1" x14ac:dyDescent="0.2">
      <c r="A17" s="31">
        <v>12</v>
      </c>
      <c r="B17" s="6">
        <v>45</v>
      </c>
      <c r="C17" s="23">
        <v>42494.430856481478</v>
      </c>
      <c r="D17" s="1" t="s">
        <v>106</v>
      </c>
      <c r="E17" s="1" t="s">
        <v>304</v>
      </c>
      <c r="F17" s="1" t="s">
        <v>305</v>
      </c>
      <c r="G17" s="1" t="s">
        <v>1473</v>
      </c>
      <c r="H17" s="1" t="s">
        <v>306</v>
      </c>
      <c r="I17" s="1" t="s">
        <v>307</v>
      </c>
      <c r="J17" s="1"/>
      <c r="K17" s="7">
        <f>34913226693</f>
        <v>34913226693</v>
      </c>
      <c r="L17" s="1"/>
      <c r="M17" s="68"/>
      <c r="N17" s="1" t="s">
        <v>308</v>
      </c>
      <c r="O17" s="1" t="s">
        <v>309</v>
      </c>
      <c r="P17" s="1" t="s">
        <v>973</v>
      </c>
      <c r="Q17" s="24" t="s">
        <v>310</v>
      </c>
      <c r="R17" s="1" t="s">
        <v>311</v>
      </c>
      <c r="S17" s="1">
        <v>84</v>
      </c>
      <c r="T17" s="1">
        <v>28006</v>
      </c>
      <c r="U17" s="1" t="s">
        <v>312</v>
      </c>
      <c r="V17" s="61" t="s">
        <v>313</v>
      </c>
      <c r="W17" s="1" t="s">
        <v>1109</v>
      </c>
      <c r="X17" s="1" t="s">
        <v>984</v>
      </c>
      <c r="Y17" s="1"/>
      <c r="Z17" s="1" t="s">
        <v>298</v>
      </c>
      <c r="AA17" s="1" t="s">
        <v>314</v>
      </c>
      <c r="AB17" s="1" t="s">
        <v>298</v>
      </c>
      <c r="AC17" s="1" t="s">
        <v>315</v>
      </c>
      <c r="AD17" s="1" t="s">
        <v>298</v>
      </c>
      <c r="AE17" s="1" t="s">
        <v>316</v>
      </c>
      <c r="AF17" s="1" t="s">
        <v>1000</v>
      </c>
      <c r="AG17" s="1"/>
      <c r="AH17" s="1" t="s">
        <v>1001</v>
      </c>
      <c r="AI17" s="1" t="s">
        <v>317</v>
      </c>
      <c r="AJ17" s="49" t="s">
        <v>1009</v>
      </c>
      <c r="AK17" s="74" t="s">
        <v>318</v>
      </c>
      <c r="AL17" s="1" t="s">
        <v>1022</v>
      </c>
      <c r="AM17" s="1" t="s">
        <v>1037</v>
      </c>
      <c r="AN17" s="1"/>
      <c r="AO17" s="1"/>
      <c r="AP17" s="1" t="s">
        <v>660</v>
      </c>
      <c r="AQ17" s="1"/>
      <c r="AR17" s="1"/>
      <c r="AS17" s="1" t="s">
        <v>298</v>
      </c>
      <c r="AT17" s="1"/>
      <c r="AU17" s="61"/>
      <c r="AV17" s="49"/>
      <c r="AW17" s="1"/>
      <c r="AX17" s="1"/>
      <c r="AY17" s="1"/>
      <c r="AZ17" s="1"/>
      <c r="BA17" s="1"/>
      <c r="BB17" s="1"/>
      <c r="BC17" s="1"/>
      <c r="BD17" s="1"/>
      <c r="BE17" s="1"/>
      <c r="BF17" s="61"/>
      <c r="BG17" s="1"/>
      <c r="BH17" s="1"/>
      <c r="BI17" s="1"/>
      <c r="BJ17" s="1"/>
      <c r="BK17" s="1"/>
      <c r="BL17" s="1"/>
      <c r="BM17" s="1"/>
      <c r="BN17" s="1"/>
      <c r="BO17" s="1"/>
      <c r="BP17" s="1"/>
      <c r="BQ17" s="1"/>
      <c r="BR17" s="74"/>
      <c r="BS17" s="1"/>
      <c r="BT17" s="1"/>
      <c r="BU17" s="1"/>
      <c r="BV17" s="1"/>
      <c r="BW17" s="1"/>
      <c r="BX17" s="1"/>
      <c r="BY17" s="1"/>
      <c r="BZ17" s="1"/>
      <c r="CA17" s="1"/>
      <c r="CB17" s="1"/>
      <c r="CC17" s="74"/>
      <c r="CD17" s="1"/>
      <c r="CE17" s="1"/>
      <c r="CF17" s="1"/>
      <c r="CG17" s="1"/>
      <c r="CH17" s="1"/>
      <c r="CI17" s="1"/>
      <c r="CJ17" s="1"/>
      <c r="CK17" s="1"/>
      <c r="CL17" s="1"/>
      <c r="CM17" s="1"/>
      <c r="CN17" s="74"/>
      <c r="CO17" s="1"/>
      <c r="CP17" s="1"/>
      <c r="CQ17" s="1"/>
      <c r="CR17" s="1"/>
      <c r="CS17" s="1"/>
      <c r="CT17" s="1"/>
      <c r="CU17" s="1"/>
      <c r="CV17" s="1"/>
      <c r="CW17" s="1"/>
      <c r="CX17" s="1"/>
      <c r="CY17" s="74"/>
      <c r="CZ17" s="1"/>
      <c r="DA17" s="1"/>
      <c r="DB17" s="1"/>
      <c r="DC17" s="1"/>
      <c r="DD17" s="1"/>
      <c r="DE17" s="1"/>
      <c r="DF17" s="1"/>
      <c r="DG17" s="1"/>
      <c r="DH17" s="1"/>
      <c r="DI17" s="1"/>
      <c r="DJ17" s="74"/>
      <c r="DK17" s="1"/>
      <c r="DL17" s="1"/>
      <c r="DM17" s="1"/>
      <c r="DN17" s="1"/>
      <c r="DO17" s="1"/>
      <c r="DP17" s="1"/>
      <c r="DQ17" s="1"/>
      <c r="DR17" s="1"/>
      <c r="DS17" s="1"/>
      <c r="DT17" s="68"/>
      <c r="DU17" s="1" t="s">
        <v>1074</v>
      </c>
      <c r="DV17" s="68"/>
      <c r="DW17" s="1" t="s">
        <v>298</v>
      </c>
      <c r="DX17" s="8" t="s">
        <v>1129</v>
      </c>
      <c r="DY17" s="1"/>
      <c r="DZ17" s="1" t="s">
        <v>1084</v>
      </c>
      <c r="EA17" s="1" t="s">
        <v>319</v>
      </c>
      <c r="EB17" s="1" t="s">
        <v>320</v>
      </c>
      <c r="EC17" s="68"/>
      <c r="ED17" s="1" t="s">
        <v>218</v>
      </c>
      <c r="EE17" s="1"/>
      <c r="EF17" s="1"/>
      <c r="EG17" s="1" t="s">
        <v>218</v>
      </c>
      <c r="EH17" s="1"/>
      <c r="EI17" s="1" t="s">
        <v>298</v>
      </c>
      <c r="EJ17" s="1" t="s">
        <v>1093</v>
      </c>
      <c r="EK17" s="1"/>
      <c r="EL17" s="1" t="s">
        <v>1096</v>
      </c>
      <c r="EM17" s="1"/>
      <c r="EN17" s="61"/>
      <c r="EO17" s="1" t="s">
        <v>1097</v>
      </c>
      <c r="EP17" s="1" t="s">
        <v>218</v>
      </c>
      <c r="EQ17" s="1" t="s">
        <v>1099</v>
      </c>
      <c r="ER17" s="61" t="s">
        <v>298</v>
      </c>
      <c r="ES17" s="1"/>
    </row>
    <row r="18" spans="1:149" s="31" customFormat="1" ht="12.75" x14ac:dyDescent="0.2">
      <c r="A18" s="31">
        <v>13</v>
      </c>
      <c r="B18" s="6">
        <v>47</v>
      </c>
      <c r="C18" s="23">
        <v>42495.763553240744</v>
      </c>
      <c r="D18" s="1" t="s">
        <v>106</v>
      </c>
      <c r="E18" s="1" t="s">
        <v>323</v>
      </c>
      <c r="F18" s="1" t="s">
        <v>324</v>
      </c>
      <c r="G18" s="1" t="s">
        <v>1473</v>
      </c>
      <c r="H18" s="1" t="s">
        <v>325</v>
      </c>
      <c r="I18" s="1" t="s">
        <v>1553</v>
      </c>
      <c r="K18" s="7">
        <v>1148701909</v>
      </c>
      <c r="L18" s="9"/>
      <c r="M18" s="70"/>
      <c r="N18" s="1" t="s">
        <v>326</v>
      </c>
      <c r="P18" s="1" t="s">
        <v>974</v>
      </c>
      <c r="Q18" s="24" t="s">
        <v>327</v>
      </c>
      <c r="R18" s="1" t="s">
        <v>328</v>
      </c>
      <c r="S18" s="1">
        <v>31</v>
      </c>
      <c r="T18" s="1">
        <v>13772</v>
      </c>
      <c r="U18" s="1" t="s">
        <v>225</v>
      </c>
      <c r="V18" s="61" t="s">
        <v>226</v>
      </c>
      <c r="W18" s="1" t="s">
        <v>1102</v>
      </c>
      <c r="X18" s="1" t="s">
        <v>991</v>
      </c>
      <c r="Z18" s="1" t="s">
        <v>218</v>
      </c>
      <c r="AB18" s="1" t="s">
        <v>218</v>
      </c>
      <c r="AD18" s="1" t="s">
        <v>218</v>
      </c>
      <c r="AF18" s="1" t="s">
        <v>1001</v>
      </c>
      <c r="AH18" s="1" t="s">
        <v>1001</v>
      </c>
      <c r="AJ18" s="49" t="s">
        <v>1007</v>
      </c>
      <c r="AK18" s="74" t="s">
        <v>329</v>
      </c>
      <c r="AL18" s="1" t="s">
        <v>1023</v>
      </c>
      <c r="AM18" s="1" t="s">
        <v>1036</v>
      </c>
      <c r="AP18" s="1" t="s">
        <v>1044</v>
      </c>
      <c r="AQ18" s="9"/>
      <c r="AS18" s="1" t="s">
        <v>218</v>
      </c>
      <c r="AU18" s="91"/>
      <c r="AV18" s="95"/>
      <c r="AW18" s="9"/>
      <c r="AX18" s="9"/>
      <c r="BA18" s="9"/>
      <c r="BB18" s="9"/>
      <c r="BF18" s="91"/>
      <c r="BH18" s="9"/>
      <c r="BI18" s="9"/>
      <c r="BL18" s="9"/>
      <c r="BM18" s="9"/>
      <c r="BR18" s="92"/>
      <c r="BS18" s="9"/>
      <c r="BT18" s="9"/>
      <c r="BW18" s="9"/>
      <c r="BX18" s="9"/>
      <c r="CC18" s="92"/>
      <c r="CD18" s="9"/>
      <c r="CE18" s="9"/>
      <c r="CH18" s="9"/>
      <c r="CI18" s="9"/>
      <c r="CN18" s="92"/>
      <c r="CO18" s="9"/>
      <c r="CP18" s="9"/>
      <c r="CS18" s="9"/>
      <c r="CT18" s="9"/>
      <c r="CY18" s="92"/>
      <c r="CZ18" s="9"/>
      <c r="DA18" s="9"/>
      <c r="DD18" s="9"/>
      <c r="DE18" s="9"/>
      <c r="DJ18" s="92"/>
      <c r="DK18" s="9"/>
      <c r="DL18" s="9"/>
      <c r="DO18" s="9"/>
      <c r="DP18" s="9"/>
      <c r="DT18" s="90"/>
      <c r="DU18" s="1" t="s">
        <v>989</v>
      </c>
      <c r="DV18" s="90"/>
      <c r="DX18" s="9"/>
      <c r="EC18" s="90"/>
      <c r="ED18" s="1" t="s">
        <v>218</v>
      </c>
      <c r="EE18" s="9"/>
      <c r="EG18" s="1" t="s">
        <v>218</v>
      </c>
      <c r="EI18" s="1" t="s">
        <v>298</v>
      </c>
      <c r="EJ18" s="1" t="s">
        <v>218</v>
      </c>
      <c r="EL18" s="1" t="s">
        <v>218</v>
      </c>
      <c r="EN18" s="91"/>
      <c r="EO18" s="1" t="s">
        <v>218</v>
      </c>
      <c r="EP18" s="1" t="s">
        <v>298</v>
      </c>
      <c r="EQ18" s="1" t="s">
        <v>1101</v>
      </c>
      <c r="ER18" s="61" t="s">
        <v>1101</v>
      </c>
    </row>
    <row r="19" spans="1:149" s="31" customFormat="1" ht="12.75" x14ac:dyDescent="0.2">
      <c r="A19" s="31">
        <v>14</v>
      </c>
      <c r="B19" s="6">
        <v>48</v>
      </c>
      <c r="C19" s="23">
        <v>42496.386076388888</v>
      </c>
      <c r="D19" s="1" t="s">
        <v>106</v>
      </c>
      <c r="E19" s="1" t="s">
        <v>330</v>
      </c>
      <c r="F19" s="1" t="s">
        <v>331</v>
      </c>
      <c r="G19" s="1" t="s">
        <v>1473</v>
      </c>
      <c r="H19" s="1" t="s">
        <v>332</v>
      </c>
      <c r="I19" s="1" t="s">
        <v>333</v>
      </c>
      <c r="K19" s="25">
        <f>381656548154</f>
        <v>381656548154</v>
      </c>
      <c r="L19" s="9"/>
      <c r="M19" s="70"/>
      <c r="N19" s="1" t="s">
        <v>334</v>
      </c>
      <c r="O19" s="1" t="s">
        <v>335</v>
      </c>
      <c r="P19" s="1" t="s">
        <v>973</v>
      </c>
      <c r="Q19" s="24" t="s">
        <v>336</v>
      </c>
      <c r="R19" s="1" t="s">
        <v>337</v>
      </c>
      <c r="S19" s="1">
        <v>66</v>
      </c>
      <c r="T19" s="1">
        <v>11000</v>
      </c>
      <c r="U19" s="1" t="s">
        <v>136</v>
      </c>
      <c r="V19" s="61" t="s">
        <v>137</v>
      </c>
      <c r="W19" s="1" t="s">
        <v>1109</v>
      </c>
      <c r="X19" s="1" t="s">
        <v>991</v>
      </c>
      <c r="Y19" s="1" t="s">
        <v>338</v>
      </c>
      <c r="Z19" s="1" t="s">
        <v>298</v>
      </c>
      <c r="AA19" s="1" t="s">
        <v>339</v>
      </c>
      <c r="AB19" s="1" t="s">
        <v>126</v>
      </c>
      <c r="AD19" s="1" t="s">
        <v>126</v>
      </c>
      <c r="AF19" s="1" t="s">
        <v>1002</v>
      </c>
      <c r="AH19" s="1" t="s">
        <v>1002</v>
      </c>
      <c r="AJ19" s="49" t="s">
        <v>1012</v>
      </c>
      <c r="AK19" s="74" t="s">
        <v>340</v>
      </c>
      <c r="AL19" s="1" t="s">
        <v>1030</v>
      </c>
      <c r="AM19" s="1" t="s">
        <v>1037</v>
      </c>
      <c r="AP19" s="1" t="s">
        <v>1048</v>
      </c>
      <c r="AQ19" s="1" t="s">
        <v>1056</v>
      </c>
      <c r="AS19" s="1" t="s">
        <v>218</v>
      </c>
      <c r="AU19" s="91"/>
      <c r="AV19" s="95"/>
      <c r="AW19" s="9"/>
      <c r="AX19" s="9"/>
      <c r="BA19" s="9"/>
      <c r="BB19" s="9"/>
      <c r="BF19" s="91"/>
      <c r="BH19" s="9"/>
      <c r="BI19" s="9"/>
      <c r="BL19" s="9"/>
      <c r="BM19" s="9"/>
      <c r="BR19" s="92"/>
      <c r="BS19" s="9"/>
      <c r="BT19" s="9"/>
      <c r="BW19" s="9"/>
      <c r="BX19" s="9"/>
      <c r="CC19" s="92"/>
      <c r="CD19" s="9"/>
      <c r="CE19" s="9"/>
      <c r="CH19" s="9"/>
      <c r="CI19" s="9"/>
      <c r="CN19" s="92"/>
      <c r="CO19" s="9"/>
      <c r="CP19" s="9"/>
      <c r="CS19" s="9"/>
      <c r="CT19" s="9"/>
      <c r="CY19" s="92"/>
      <c r="CZ19" s="9"/>
      <c r="DA19" s="9"/>
      <c r="DD19" s="9"/>
      <c r="DE19" s="9"/>
      <c r="DJ19" s="92"/>
      <c r="DK19" s="9"/>
      <c r="DL19" s="9"/>
      <c r="DO19" s="9"/>
      <c r="DP19" s="9"/>
      <c r="DT19" s="90"/>
      <c r="DU19" s="1" t="s">
        <v>1069</v>
      </c>
      <c r="DV19" s="68" t="s">
        <v>341</v>
      </c>
      <c r="DW19" s="1" t="s">
        <v>298</v>
      </c>
      <c r="DX19" s="1" t="s">
        <v>1130</v>
      </c>
      <c r="DZ19" s="1" t="s">
        <v>1084</v>
      </c>
      <c r="EB19" s="1" t="s">
        <v>342</v>
      </c>
      <c r="EC19" s="90"/>
      <c r="ED19" s="1" t="s">
        <v>298</v>
      </c>
      <c r="EE19" s="1" t="s">
        <v>1088</v>
      </c>
      <c r="EF19" s="1" t="s">
        <v>343</v>
      </c>
      <c r="EG19" s="1" t="s">
        <v>126</v>
      </c>
      <c r="EI19" s="1" t="s">
        <v>126</v>
      </c>
      <c r="EJ19" s="1" t="s">
        <v>218</v>
      </c>
      <c r="EL19" s="1" t="s">
        <v>1095</v>
      </c>
      <c r="EM19" s="1" t="s">
        <v>344</v>
      </c>
      <c r="EN19" s="91"/>
      <c r="EO19" s="1" t="s">
        <v>298</v>
      </c>
      <c r="EP19" s="1" t="s">
        <v>298</v>
      </c>
      <c r="EQ19" s="1" t="s">
        <v>1100</v>
      </c>
      <c r="ER19" s="61" t="s">
        <v>298</v>
      </c>
    </row>
    <row r="20" spans="1:149" s="31" customFormat="1" ht="12.75" x14ac:dyDescent="0.2">
      <c r="A20" s="31">
        <v>15</v>
      </c>
      <c r="B20" s="6">
        <v>50</v>
      </c>
      <c r="C20" s="23">
        <v>42497.560046296298</v>
      </c>
      <c r="D20" s="1" t="s">
        <v>106</v>
      </c>
      <c r="E20" s="1" t="s">
        <v>346</v>
      </c>
      <c r="F20" s="1" t="s">
        <v>347</v>
      </c>
      <c r="G20" s="1" t="s">
        <v>1473</v>
      </c>
      <c r="H20" s="1" t="s">
        <v>348</v>
      </c>
      <c r="I20" s="1" t="s">
        <v>349</v>
      </c>
      <c r="K20" s="7" t="s">
        <v>350</v>
      </c>
      <c r="L20" s="9"/>
      <c r="M20" s="70"/>
      <c r="N20" s="1" t="s">
        <v>351</v>
      </c>
      <c r="O20" s="1" t="s">
        <v>352</v>
      </c>
      <c r="P20" s="1" t="s">
        <v>974</v>
      </c>
      <c r="Q20" s="24" t="s">
        <v>353</v>
      </c>
      <c r="R20" s="1" t="s">
        <v>354</v>
      </c>
      <c r="S20" s="1">
        <v>1</v>
      </c>
      <c r="T20" s="1">
        <v>400084</v>
      </c>
      <c r="U20" s="1" t="s">
        <v>355</v>
      </c>
      <c r="V20" s="61" t="s">
        <v>202</v>
      </c>
      <c r="W20" s="1" t="s">
        <v>1111</v>
      </c>
      <c r="X20" s="1" t="s">
        <v>978</v>
      </c>
      <c r="Z20" s="1" t="s">
        <v>298</v>
      </c>
      <c r="AA20" s="1" t="s">
        <v>356</v>
      </c>
      <c r="AB20" s="1" t="s">
        <v>126</v>
      </c>
      <c r="AD20" s="1" t="s">
        <v>126</v>
      </c>
      <c r="AF20" s="1" t="s">
        <v>1001</v>
      </c>
      <c r="AG20" s="1" t="s">
        <v>357</v>
      </c>
      <c r="AH20" s="1" t="s">
        <v>1003</v>
      </c>
      <c r="AI20" s="1" t="s">
        <v>358</v>
      </c>
      <c r="AJ20" s="49" t="s">
        <v>1006</v>
      </c>
      <c r="AK20" s="74" t="s">
        <v>359</v>
      </c>
      <c r="AL20" s="1" t="s">
        <v>103</v>
      </c>
      <c r="AM20" s="1" t="s">
        <v>1035</v>
      </c>
      <c r="AP20" s="1" t="s">
        <v>1046</v>
      </c>
      <c r="AQ20" s="1" t="s">
        <v>989</v>
      </c>
      <c r="AR20" s="1" t="s">
        <v>360</v>
      </c>
      <c r="AS20" s="1" t="s">
        <v>218</v>
      </c>
      <c r="AU20" s="61" t="s">
        <v>349</v>
      </c>
      <c r="AV20" s="95"/>
      <c r="AW20" s="9"/>
      <c r="AX20" s="9"/>
      <c r="BA20" s="9"/>
      <c r="BB20" s="9"/>
      <c r="BF20" s="91"/>
      <c r="BH20" s="9"/>
      <c r="BI20" s="9"/>
      <c r="BL20" s="9"/>
      <c r="BM20" s="9"/>
      <c r="BR20" s="92"/>
      <c r="BS20" s="9"/>
      <c r="BT20" s="9"/>
      <c r="BW20" s="9"/>
      <c r="BX20" s="9"/>
      <c r="CC20" s="92"/>
      <c r="CD20" s="9"/>
      <c r="CE20" s="9"/>
      <c r="CH20" s="9"/>
      <c r="CI20" s="9"/>
      <c r="CN20" s="92"/>
      <c r="CO20" s="9"/>
      <c r="CP20" s="9"/>
      <c r="CS20" s="9"/>
      <c r="CT20" s="9"/>
      <c r="CY20" s="92"/>
      <c r="CZ20" s="9"/>
      <c r="DA20" s="9"/>
      <c r="DD20" s="9"/>
      <c r="DE20" s="9"/>
      <c r="DJ20" s="92"/>
      <c r="DK20" s="9"/>
      <c r="DL20" s="9"/>
      <c r="DO20" s="9"/>
      <c r="DP20" s="9"/>
      <c r="DT20" s="90"/>
      <c r="DU20" s="1" t="s">
        <v>1075</v>
      </c>
      <c r="DV20" s="90"/>
      <c r="DX20" s="9"/>
      <c r="EC20" s="90"/>
      <c r="ED20" s="1" t="s">
        <v>298</v>
      </c>
      <c r="EE20" s="1" t="s">
        <v>1088</v>
      </c>
      <c r="EF20" s="1" t="s">
        <v>361</v>
      </c>
      <c r="EG20" s="1" t="s">
        <v>298</v>
      </c>
      <c r="EI20" s="1" t="s">
        <v>298</v>
      </c>
      <c r="EJ20" s="1" t="s">
        <v>1092</v>
      </c>
      <c r="EL20" s="1" t="s">
        <v>1095</v>
      </c>
      <c r="EN20" s="91"/>
      <c r="EO20" s="1" t="s">
        <v>298</v>
      </c>
      <c r="EP20" s="1" t="s">
        <v>298</v>
      </c>
      <c r="EQ20" s="1" t="s">
        <v>1100</v>
      </c>
      <c r="ER20" s="61" t="s">
        <v>298</v>
      </c>
    </row>
    <row r="21" spans="1:149" s="31" customFormat="1" ht="12.75" x14ac:dyDescent="0.2">
      <c r="A21" s="31">
        <v>16</v>
      </c>
      <c r="B21" s="6">
        <v>51</v>
      </c>
      <c r="C21" s="23">
        <v>42498.335682870369</v>
      </c>
      <c r="D21" s="1" t="s">
        <v>106</v>
      </c>
      <c r="E21" s="1" t="s">
        <v>362</v>
      </c>
      <c r="F21" s="1" t="s">
        <v>363</v>
      </c>
      <c r="G21" s="1" t="s">
        <v>1474</v>
      </c>
      <c r="H21" s="1" t="s">
        <v>364</v>
      </c>
      <c r="I21" s="1" t="s">
        <v>365</v>
      </c>
      <c r="K21" s="7" t="s">
        <v>366</v>
      </c>
      <c r="L21" s="9"/>
      <c r="M21" s="70"/>
      <c r="N21" s="1" t="s">
        <v>367</v>
      </c>
      <c r="O21" s="1" t="s">
        <v>368</v>
      </c>
      <c r="P21" s="1" t="s">
        <v>974</v>
      </c>
      <c r="Q21" s="1" t="s">
        <v>369</v>
      </c>
      <c r="R21" s="1" t="s">
        <v>370</v>
      </c>
      <c r="S21" s="1">
        <v>313</v>
      </c>
      <c r="T21" s="1">
        <v>60042</v>
      </c>
      <c r="U21" s="1" t="s">
        <v>371</v>
      </c>
      <c r="V21" s="61" t="s">
        <v>202</v>
      </c>
      <c r="W21" s="1" t="s">
        <v>999</v>
      </c>
      <c r="X21" s="1" t="s">
        <v>992</v>
      </c>
      <c r="Y21" s="1" t="s">
        <v>372</v>
      </c>
      <c r="Z21" s="1" t="s">
        <v>298</v>
      </c>
      <c r="AB21" s="1" t="s">
        <v>218</v>
      </c>
      <c r="AD21" s="1" t="s">
        <v>218</v>
      </c>
      <c r="AF21" s="1" t="s">
        <v>1002</v>
      </c>
      <c r="AH21" s="1" t="s">
        <v>1001</v>
      </c>
      <c r="AJ21" s="49" t="s">
        <v>1005</v>
      </c>
      <c r="AK21" s="74" t="s">
        <v>373</v>
      </c>
      <c r="AL21" s="1" t="s">
        <v>102</v>
      </c>
      <c r="AM21" s="1" t="s">
        <v>1036</v>
      </c>
      <c r="AO21" s="1" t="s">
        <v>374</v>
      </c>
      <c r="AP21" s="1" t="s">
        <v>1044</v>
      </c>
      <c r="AQ21" s="9"/>
      <c r="AS21" s="1" t="s">
        <v>218</v>
      </c>
      <c r="AU21" s="61" t="s">
        <v>375</v>
      </c>
      <c r="AV21" s="95"/>
      <c r="AW21" s="9"/>
      <c r="AX21" s="9"/>
      <c r="BA21" s="9"/>
      <c r="BB21" s="9"/>
      <c r="BF21" s="91"/>
      <c r="BH21" s="9"/>
      <c r="BI21" s="9"/>
      <c r="BL21" s="9"/>
      <c r="BM21" s="9"/>
      <c r="BR21" s="92"/>
      <c r="BS21" s="9"/>
      <c r="BT21" s="9"/>
      <c r="BW21" s="9"/>
      <c r="BX21" s="9"/>
      <c r="CC21" s="92"/>
      <c r="CD21" s="9"/>
      <c r="CE21" s="9"/>
      <c r="CH21" s="9"/>
      <c r="CI21" s="9"/>
      <c r="CN21" s="92"/>
      <c r="CO21" s="9"/>
      <c r="CP21" s="9"/>
      <c r="CS21" s="9"/>
      <c r="CT21" s="9"/>
      <c r="CY21" s="92"/>
      <c r="CZ21" s="9"/>
      <c r="DA21" s="9"/>
      <c r="DD21" s="9"/>
      <c r="DE21" s="9"/>
      <c r="DJ21" s="92"/>
      <c r="DK21" s="9"/>
      <c r="DL21" s="9"/>
      <c r="DO21" s="9"/>
      <c r="DP21" s="9"/>
      <c r="DT21" s="90"/>
      <c r="DU21" s="1" t="s">
        <v>1071</v>
      </c>
      <c r="DV21" s="68" t="s">
        <v>376</v>
      </c>
      <c r="DW21" s="1" t="s">
        <v>126</v>
      </c>
      <c r="DX21" s="9"/>
      <c r="EC21" s="90"/>
      <c r="ED21" s="1" t="s">
        <v>298</v>
      </c>
      <c r="EE21" s="1" t="s">
        <v>1090</v>
      </c>
      <c r="EG21" s="1" t="s">
        <v>298</v>
      </c>
      <c r="EI21" s="1" t="s">
        <v>298</v>
      </c>
      <c r="EJ21" s="1" t="s">
        <v>218</v>
      </c>
      <c r="EL21" s="1" t="s">
        <v>218</v>
      </c>
      <c r="EN21" s="91"/>
      <c r="EO21" s="1" t="s">
        <v>298</v>
      </c>
      <c r="EP21" s="1" t="s">
        <v>298</v>
      </c>
      <c r="EQ21" s="1" t="s">
        <v>1100</v>
      </c>
      <c r="ER21" s="61" t="s">
        <v>298</v>
      </c>
    </row>
    <row r="22" spans="1:149" s="31" customFormat="1" ht="12.75" x14ac:dyDescent="0.2">
      <c r="A22" s="31">
        <v>17</v>
      </c>
      <c r="B22" s="6">
        <v>55</v>
      </c>
      <c r="C22" s="23">
        <v>42499.53292824074</v>
      </c>
      <c r="D22" s="1" t="s">
        <v>106</v>
      </c>
      <c r="E22" s="1" t="s">
        <v>380</v>
      </c>
      <c r="F22" s="1" t="s">
        <v>381</v>
      </c>
      <c r="G22" s="1" t="s">
        <v>1474</v>
      </c>
      <c r="H22" s="1" t="s">
        <v>345</v>
      </c>
      <c r="I22" s="1" t="s">
        <v>382</v>
      </c>
      <c r="K22" s="25">
        <f>40314378122</f>
        <v>40314378122</v>
      </c>
      <c r="L22" s="9"/>
      <c r="M22" s="70"/>
      <c r="N22" s="1" t="s">
        <v>378</v>
      </c>
      <c r="O22" s="1" t="s">
        <v>379</v>
      </c>
      <c r="P22" s="1" t="s">
        <v>974</v>
      </c>
      <c r="Q22" s="24" t="s">
        <v>383</v>
      </c>
      <c r="R22" s="1" t="s">
        <v>384</v>
      </c>
      <c r="S22" s="1">
        <v>409</v>
      </c>
      <c r="T22" s="1">
        <v>77125</v>
      </c>
      <c r="U22" s="1" t="s">
        <v>201</v>
      </c>
      <c r="V22" s="61" t="s">
        <v>202</v>
      </c>
      <c r="W22" s="1" t="s">
        <v>1108</v>
      </c>
      <c r="X22" s="1" t="s">
        <v>978</v>
      </c>
      <c r="Z22" s="1" t="s">
        <v>298</v>
      </c>
      <c r="AB22" s="1" t="s">
        <v>298</v>
      </c>
      <c r="AD22" s="1" t="s">
        <v>298</v>
      </c>
      <c r="AF22" s="1" t="s">
        <v>1003</v>
      </c>
      <c r="AH22" s="1" t="s">
        <v>1003</v>
      </c>
      <c r="AJ22" s="49" t="s">
        <v>1010</v>
      </c>
      <c r="AK22" s="74">
        <v>0</v>
      </c>
      <c r="AL22" s="1" t="s">
        <v>1024</v>
      </c>
      <c r="AM22" s="9"/>
      <c r="AP22" s="9"/>
      <c r="AQ22" s="9"/>
      <c r="AS22" s="1" t="s">
        <v>126</v>
      </c>
      <c r="AU22" s="91"/>
      <c r="AV22" s="95"/>
      <c r="AW22" s="9"/>
      <c r="AX22" s="9"/>
      <c r="BA22" s="9"/>
      <c r="BB22" s="9"/>
      <c r="BF22" s="91"/>
      <c r="BH22" s="9"/>
      <c r="BI22" s="9"/>
      <c r="BL22" s="9"/>
      <c r="BM22" s="9"/>
      <c r="BR22" s="92"/>
      <c r="BS22" s="9"/>
      <c r="BT22" s="9"/>
      <c r="BW22" s="9"/>
      <c r="BX22" s="9"/>
      <c r="CC22" s="92"/>
      <c r="CD22" s="9"/>
      <c r="CE22" s="9"/>
      <c r="CH22" s="9"/>
      <c r="CI22" s="9"/>
      <c r="CN22" s="92"/>
      <c r="CO22" s="9"/>
      <c r="CP22" s="9"/>
      <c r="CS22" s="9"/>
      <c r="CT22" s="9"/>
      <c r="CY22" s="92"/>
      <c r="CZ22" s="9"/>
      <c r="DA22" s="9"/>
      <c r="DD22" s="9"/>
      <c r="DE22" s="9"/>
      <c r="DJ22" s="92"/>
      <c r="DK22" s="9"/>
      <c r="DL22" s="9"/>
      <c r="DO22" s="9"/>
      <c r="DP22" s="9"/>
      <c r="DT22" s="90"/>
      <c r="DU22" s="1" t="s">
        <v>1071</v>
      </c>
      <c r="DV22" s="90"/>
      <c r="DW22" s="1" t="s">
        <v>126</v>
      </c>
      <c r="DX22" s="9"/>
      <c r="EC22" s="90"/>
      <c r="ED22" s="1" t="s">
        <v>298</v>
      </c>
      <c r="EE22" s="1" t="s">
        <v>1089</v>
      </c>
      <c r="EG22" s="1" t="s">
        <v>298</v>
      </c>
      <c r="EI22" s="1" t="s">
        <v>298</v>
      </c>
      <c r="EJ22" s="1" t="s">
        <v>1094</v>
      </c>
      <c r="EL22" s="1" t="s">
        <v>1096</v>
      </c>
      <c r="EN22" s="91"/>
      <c r="EO22" s="1" t="s">
        <v>298</v>
      </c>
      <c r="EP22" s="1" t="s">
        <v>298</v>
      </c>
      <c r="EQ22" s="1" t="s">
        <v>1100</v>
      </c>
      <c r="ER22" s="61" t="s">
        <v>298</v>
      </c>
    </row>
    <row r="23" spans="1:149" s="31" customFormat="1" ht="12.75" x14ac:dyDescent="0.2">
      <c r="A23" s="31">
        <v>18</v>
      </c>
      <c r="B23" s="6">
        <v>59</v>
      </c>
      <c r="C23" s="23">
        <v>42501.558148148149</v>
      </c>
      <c r="D23" s="1" t="s">
        <v>106</v>
      </c>
      <c r="E23" s="1" t="s">
        <v>385</v>
      </c>
      <c r="F23" s="1" t="s">
        <v>386</v>
      </c>
      <c r="G23" s="1" t="s">
        <v>1474</v>
      </c>
      <c r="H23" s="1" t="s">
        <v>387</v>
      </c>
      <c r="I23" s="1" t="s">
        <v>388</v>
      </c>
      <c r="J23" s="1" t="s">
        <v>389</v>
      </c>
      <c r="K23" s="25">
        <f>381649266577</f>
        <v>381649266577</v>
      </c>
      <c r="L23" s="9"/>
      <c r="M23" s="70"/>
      <c r="N23" s="1" t="s">
        <v>390</v>
      </c>
      <c r="O23" s="1" t="s">
        <v>391</v>
      </c>
      <c r="P23" s="1" t="s">
        <v>974</v>
      </c>
      <c r="Q23" s="24" t="s">
        <v>392</v>
      </c>
      <c r="R23" s="1" t="s">
        <v>393</v>
      </c>
      <c r="S23" s="1">
        <v>2</v>
      </c>
      <c r="T23" s="1" t="s">
        <v>394</v>
      </c>
      <c r="U23" s="1" t="s">
        <v>395</v>
      </c>
      <c r="V23" s="61" t="s">
        <v>137</v>
      </c>
      <c r="W23" s="1" t="s">
        <v>1107</v>
      </c>
      <c r="X23" s="1" t="s">
        <v>991</v>
      </c>
      <c r="Y23" s="1" t="s">
        <v>396</v>
      </c>
      <c r="Z23" s="1" t="s">
        <v>126</v>
      </c>
      <c r="AB23" s="1" t="s">
        <v>126</v>
      </c>
      <c r="AD23" s="1" t="s">
        <v>126</v>
      </c>
      <c r="AF23" s="1" t="s">
        <v>1001</v>
      </c>
      <c r="AG23" s="1" t="s">
        <v>397</v>
      </c>
      <c r="AH23" s="1" t="s">
        <v>1001</v>
      </c>
      <c r="AI23" s="1" t="s">
        <v>398</v>
      </c>
      <c r="AJ23" s="49" t="s">
        <v>1005</v>
      </c>
      <c r="AK23" s="74" t="s">
        <v>399</v>
      </c>
      <c r="AL23" s="1" t="s">
        <v>1016</v>
      </c>
      <c r="AM23" s="1" t="s">
        <v>1037</v>
      </c>
      <c r="AO23" s="1" t="s">
        <v>400</v>
      </c>
      <c r="AP23" s="1" t="s">
        <v>1049</v>
      </c>
      <c r="AQ23" s="1" t="s">
        <v>1055</v>
      </c>
      <c r="AS23" s="1" t="s">
        <v>218</v>
      </c>
      <c r="AU23" s="61" t="s">
        <v>388</v>
      </c>
      <c r="AV23" s="95"/>
      <c r="AW23" s="9"/>
      <c r="AX23" s="9"/>
      <c r="BA23" s="9"/>
      <c r="BB23" s="9"/>
      <c r="BF23" s="91"/>
      <c r="BH23" s="9"/>
      <c r="BI23" s="9"/>
      <c r="BL23" s="9"/>
      <c r="BM23" s="9"/>
      <c r="BR23" s="92"/>
      <c r="BS23" s="9"/>
      <c r="BT23" s="9"/>
      <c r="BW23" s="9"/>
      <c r="BX23" s="9"/>
      <c r="CC23" s="92"/>
      <c r="CD23" s="9"/>
      <c r="CE23" s="9"/>
      <c r="CH23" s="9"/>
      <c r="CI23" s="9"/>
      <c r="CN23" s="92"/>
      <c r="CO23" s="9"/>
      <c r="CP23" s="9"/>
      <c r="CS23" s="9"/>
      <c r="CT23" s="9"/>
      <c r="CY23" s="92"/>
      <c r="CZ23" s="9"/>
      <c r="DA23" s="9"/>
      <c r="DD23" s="9"/>
      <c r="DE23" s="9"/>
      <c r="DJ23" s="92"/>
      <c r="DK23" s="9"/>
      <c r="DL23" s="9"/>
      <c r="DO23" s="9"/>
      <c r="DP23" s="9"/>
      <c r="DT23" s="90"/>
      <c r="DU23" s="1" t="s">
        <v>989</v>
      </c>
      <c r="DV23" s="90"/>
      <c r="DX23" s="9"/>
      <c r="EC23" s="90"/>
      <c r="ED23" s="1" t="s">
        <v>126</v>
      </c>
      <c r="EE23" s="9"/>
      <c r="EG23" s="1" t="s">
        <v>126</v>
      </c>
      <c r="EI23" s="1" t="s">
        <v>126</v>
      </c>
      <c r="EJ23" s="1" t="s">
        <v>1000</v>
      </c>
      <c r="EL23" s="1" t="s">
        <v>1000</v>
      </c>
      <c r="EN23" s="61" t="s">
        <v>126</v>
      </c>
      <c r="EO23" s="1" t="s">
        <v>298</v>
      </c>
      <c r="EP23" s="1" t="s">
        <v>298</v>
      </c>
      <c r="EQ23" s="1" t="s">
        <v>1100</v>
      </c>
      <c r="ER23" s="61" t="s">
        <v>298</v>
      </c>
    </row>
    <row r="24" spans="1:149" s="31" customFormat="1" ht="12.75" x14ac:dyDescent="0.2">
      <c r="A24" s="31">
        <v>19</v>
      </c>
      <c r="B24" s="6">
        <v>60</v>
      </c>
      <c r="C24" s="23">
        <v>42501.587083333332</v>
      </c>
      <c r="D24" s="1" t="s">
        <v>106</v>
      </c>
      <c r="E24" s="1" t="s">
        <v>401</v>
      </c>
      <c r="F24" s="1" t="s">
        <v>402</v>
      </c>
      <c r="G24" s="1" t="s">
        <v>1473</v>
      </c>
      <c r="H24" s="1" t="s">
        <v>403</v>
      </c>
      <c r="I24" s="1" t="s">
        <v>404</v>
      </c>
      <c r="K24" s="25">
        <f>381113713134</f>
        <v>381113713134</v>
      </c>
      <c r="L24" s="9"/>
      <c r="M24" s="70"/>
      <c r="N24" s="1" t="s">
        <v>405</v>
      </c>
      <c r="O24" s="1" t="s">
        <v>406</v>
      </c>
      <c r="P24" s="1" t="s">
        <v>974</v>
      </c>
      <c r="Q24" s="24" t="s">
        <v>407</v>
      </c>
      <c r="R24" s="1" t="s">
        <v>408</v>
      </c>
      <c r="S24" s="1">
        <v>118</v>
      </c>
      <c r="T24" s="1">
        <v>11080</v>
      </c>
      <c r="U24" s="1" t="s">
        <v>136</v>
      </c>
      <c r="V24" s="61" t="s">
        <v>137</v>
      </c>
      <c r="W24" s="1" t="s">
        <v>1108</v>
      </c>
      <c r="X24" s="1" t="s">
        <v>978</v>
      </c>
      <c r="Z24" s="1" t="s">
        <v>126</v>
      </c>
      <c r="AB24" s="1" t="s">
        <v>126</v>
      </c>
      <c r="AD24" s="1" t="s">
        <v>126</v>
      </c>
      <c r="AE24" s="1" t="s">
        <v>409</v>
      </c>
      <c r="AF24" s="1" t="s">
        <v>1001</v>
      </c>
      <c r="AG24" s="1" t="s">
        <v>410</v>
      </c>
      <c r="AH24" s="1" t="s">
        <v>1001</v>
      </c>
      <c r="AI24" s="1" t="s">
        <v>409</v>
      </c>
      <c r="AJ24" s="49" t="s">
        <v>1006</v>
      </c>
      <c r="AK24" s="74" t="s">
        <v>411</v>
      </c>
      <c r="AL24" s="1" t="s">
        <v>103</v>
      </c>
      <c r="AM24" s="1" t="s">
        <v>1037</v>
      </c>
      <c r="AO24" s="1" t="s">
        <v>412</v>
      </c>
      <c r="AP24" s="1" t="s">
        <v>1046</v>
      </c>
      <c r="AQ24" s="1" t="s">
        <v>1056</v>
      </c>
      <c r="AS24" s="1" t="s">
        <v>298</v>
      </c>
      <c r="AT24" s="24" t="s">
        <v>413</v>
      </c>
      <c r="AU24" s="61" t="s">
        <v>414</v>
      </c>
      <c r="AV24" s="95"/>
      <c r="AW24" s="9"/>
      <c r="AX24" s="9"/>
      <c r="BA24" s="9"/>
      <c r="BB24" s="9"/>
      <c r="BF24" s="91"/>
      <c r="BH24" s="9"/>
      <c r="BI24" s="9"/>
      <c r="BL24" s="9"/>
      <c r="BM24" s="9"/>
      <c r="BR24" s="92"/>
      <c r="BS24" s="9"/>
      <c r="BT24" s="9"/>
      <c r="BW24" s="9"/>
      <c r="BX24" s="9"/>
      <c r="CC24" s="92"/>
      <c r="CD24" s="9"/>
      <c r="CE24" s="9"/>
      <c r="CH24" s="9"/>
      <c r="CI24" s="9"/>
      <c r="CN24" s="92"/>
      <c r="CO24" s="9"/>
      <c r="CP24" s="9"/>
      <c r="CS24" s="9"/>
      <c r="CT24" s="9"/>
      <c r="CY24" s="92"/>
      <c r="CZ24" s="9"/>
      <c r="DA24" s="9"/>
      <c r="DD24" s="9"/>
      <c r="DE24" s="9"/>
      <c r="DJ24" s="92"/>
      <c r="DK24" s="9"/>
      <c r="DL24" s="9"/>
      <c r="DO24" s="9"/>
      <c r="DP24" s="9"/>
      <c r="DT24" s="90"/>
      <c r="DU24" s="1" t="s">
        <v>1066</v>
      </c>
      <c r="DV24" s="68" t="s">
        <v>415</v>
      </c>
      <c r="DX24" s="9"/>
      <c r="EC24" s="90"/>
      <c r="ED24" s="1" t="s">
        <v>298</v>
      </c>
      <c r="EE24" s="1" t="s">
        <v>1090</v>
      </c>
      <c r="EF24" s="1" t="s">
        <v>416</v>
      </c>
      <c r="EG24" s="1" t="s">
        <v>126</v>
      </c>
      <c r="EI24" s="1" t="s">
        <v>126</v>
      </c>
      <c r="EJ24" s="1" t="s">
        <v>1093</v>
      </c>
      <c r="EL24" s="1" t="s">
        <v>1092</v>
      </c>
      <c r="EM24" s="1" t="s">
        <v>417</v>
      </c>
      <c r="EN24" s="91"/>
      <c r="EO24" s="1" t="s">
        <v>298</v>
      </c>
      <c r="EP24" s="1" t="s">
        <v>298</v>
      </c>
      <c r="EQ24" s="1" t="s">
        <v>1100</v>
      </c>
      <c r="ER24" s="61" t="s">
        <v>298</v>
      </c>
    </row>
    <row r="25" spans="1:149" s="31" customFormat="1" ht="12.75" x14ac:dyDescent="0.2">
      <c r="A25" s="31">
        <v>20</v>
      </c>
      <c r="B25" s="6">
        <v>62</v>
      </c>
      <c r="C25" s="23">
        <v>42502.278124999997</v>
      </c>
      <c r="D25" s="1" t="s">
        <v>106</v>
      </c>
      <c r="E25" s="1" t="s">
        <v>162</v>
      </c>
      <c r="F25" s="1" t="s">
        <v>418</v>
      </c>
      <c r="G25" s="1" t="s">
        <v>1473</v>
      </c>
      <c r="H25" s="1" t="s">
        <v>419</v>
      </c>
      <c r="I25" s="1" t="s">
        <v>420</v>
      </c>
      <c r="K25" s="25">
        <f>302131337401</f>
        <v>302131337401</v>
      </c>
      <c r="L25" s="9"/>
      <c r="M25" s="70"/>
      <c r="N25" s="1" t="s">
        <v>421</v>
      </c>
      <c r="O25" s="1" t="s">
        <v>422</v>
      </c>
      <c r="P25" s="1" t="s">
        <v>973</v>
      </c>
      <c r="Q25" s="24" t="s">
        <v>124</v>
      </c>
      <c r="R25" s="1" t="s">
        <v>423</v>
      </c>
      <c r="S25" s="1">
        <v>1</v>
      </c>
      <c r="T25" s="1">
        <v>13677</v>
      </c>
      <c r="U25" s="1" t="s">
        <v>424</v>
      </c>
      <c r="V25" s="61" t="s">
        <v>125</v>
      </c>
      <c r="W25" s="1" t="s">
        <v>1110</v>
      </c>
      <c r="X25" s="1" t="s">
        <v>993</v>
      </c>
      <c r="Z25" s="1" t="s">
        <v>218</v>
      </c>
      <c r="AB25" s="1" t="s">
        <v>218</v>
      </c>
      <c r="AD25" s="1" t="s">
        <v>218</v>
      </c>
      <c r="AF25" s="1" t="s">
        <v>218</v>
      </c>
      <c r="AH25" s="1" t="s">
        <v>218</v>
      </c>
      <c r="AJ25" s="49" t="s">
        <v>1006</v>
      </c>
      <c r="AK25" s="74" t="s">
        <v>425</v>
      </c>
      <c r="AL25" s="1" t="s">
        <v>104</v>
      </c>
      <c r="AM25" s="9"/>
      <c r="AP25" s="1" t="s">
        <v>660</v>
      </c>
      <c r="AQ25" s="9"/>
      <c r="AS25" s="1" t="s">
        <v>218</v>
      </c>
      <c r="AU25" s="91"/>
      <c r="AV25" s="95"/>
      <c r="AW25" s="9"/>
      <c r="AX25" s="9"/>
      <c r="BA25" s="9"/>
      <c r="BB25" s="9"/>
      <c r="BF25" s="91"/>
      <c r="BH25" s="9"/>
      <c r="BI25" s="9"/>
      <c r="BL25" s="9"/>
      <c r="BM25" s="9"/>
      <c r="BR25" s="92"/>
      <c r="BS25" s="9"/>
      <c r="BT25" s="9"/>
      <c r="BW25" s="9"/>
      <c r="BX25" s="9"/>
      <c r="CC25" s="92"/>
      <c r="CD25" s="9"/>
      <c r="CE25" s="9"/>
      <c r="CH25" s="9"/>
      <c r="CI25" s="9"/>
      <c r="CN25" s="92"/>
      <c r="CO25" s="9"/>
      <c r="CP25" s="9"/>
      <c r="CS25" s="9"/>
      <c r="CT25" s="9"/>
      <c r="CY25" s="92"/>
      <c r="CZ25" s="9"/>
      <c r="DA25" s="9"/>
      <c r="DD25" s="9"/>
      <c r="DE25" s="9"/>
      <c r="DJ25" s="92"/>
      <c r="DK25" s="9"/>
      <c r="DL25" s="9"/>
      <c r="DO25" s="9"/>
      <c r="DP25" s="9"/>
      <c r="DT25" s="90"/>
      <c r="DU25" s="1" t="s">
        <v>1071</v>
      </c>
      <c r="DV25" s="90"/>
      <c r="DX25" s="9"/>
      <c r="EC25" s="90"/>
      <c r="ED25" s="1" t="s">
        <v>218</v>
      </c>
      <c r="EE25" s="9"/>
      <c r="EG25" s="1" t="s">
        <v>218</v>
      </c>
      <c r="EJ25" s="1" t="s">
        <v>218</v>
      </c>
      <c r="EL25" s="1" t="s">
        <v>218</v>
      </c>
      <c r="EN25" s="91"/>
      <c r="EO25" s="1" t="s">
        <v>298</v>
      </c>
      <c r="EP25" s="1" t="s">
        <v>298</v>
      </c>
      <c r="EQ25" s="1" t="s">
        <v>1100</v>
      </c>
      <c r="ER25" s="61" t="s">
        <v>298</v>
      </c>
    </row>
    <row r="26" spans="1:149" s="31" customFormat="1" ht="12.75" x14ac:dyDescent="0.2">
      <c r="A26" s="31">
        <v>21</v>
      </c>
      <c r="B26" s="6">
        <v>66</v>
      </c>
      <c r="C26" s="23">
        <v>42502.968784722223</v>
      </c>
      <c r="D26" s="1" t="s">
        <v>106</v>
      </c>
      <c r="E26" s="1" t="s">
        <v>430</v>
      </c>
      <c r="F26" s="1" t="s">
        <v>431</v>
      </c>
      <c r="G26" s="1" t="s">
        <v>1474</v>
      </c>
      <c r="H26" s="1" t="s">
        <v>432</v>
      </c>
      <c r="I26" s="1" t="s">
        <v>433</v>
      </c>
      <c r="J26" s="1" t="s">
        <v>434</v>
      </c>
      <c r="K26" s="25">
        <f>381638095908</f>
        <v>381638095908</v>
      </c>
      <c r="L26" s="9"/>
      <c r="M26" s="70"/>
      <c r="N26" s="1" t="s">
        <v>435</v>
      </c>
      <c r="O26" s="1" t="s">
        <v>436</v>
      </c>
      <c r="P26" s="1" t="s">
        <v>974</v>
      </c>
      <c r="Q26" s="24" t="s">
        <v>437</v>
      </c>
      <c r="R26" s="1" t="s">
        <v>438</v>
      </c>
      <c r="S26" s="1">
        <v>6</v>
      </c>
      <c r="T26" s="1">
        <v>11080</v>
      </c>
      <c r="U26" s="1" t="s">
        <v>136</v>
      </c>
      <c r="V26" s="61" t="s">
        <v>137</v>
      </c>
      <c r="W26" s="1" t="s">
        <v>1107</v>
      </c>
      <c r="X26" s="1" t="s">
        <v>979</v>
      </c>
      <c r="Z26" s="1" t="s">
        <v>218</v>
      </c>
      <c r="AB26" s="1" t="s">
        <v>218</v>
      </c>
      <c r="AD26" s="1" t="s">
        <v>218</v>
      </c>
      <c r="AF26" s="1" t="s">
        <v>218</v>
      </c>
      <c r="AH26" s="1" t="s">
        <v>218</v>
      </c>
      <c r="AJ26" s="49" t="s">
        <v>1005</v>
      </c>
      <c r="AK26" s="74" t="s">
        <v>439</v>
      </c>
      <c r="AL26" s="1" t="s">
        <v>1017</v>
      </c>
      <c r="AM26" s="1" t="s">
        <v>1041</v>
      </c>
      <c r="AP26" s="9"/>
      <c r="AQ26" s="9"/>
      <c r="AS26" s="1" t="s">
        <v>218</v>
      </c>
      <c r="AU26" s="91"/>
      <c r="AV26" s="95"/>
      <c r="AW26" s="9"/>
      <c r="AX26" s="9"/>
      <c r="BA26" s="9"/>
      <c r="BB26" s="9"/>
      <c r="BF26" s="91"/>
      <c r="BH26" s="9"/>
      <c r="BI26" s="9"/>
      <c r="BL26" s="9"/>
      <c r="BM26" s="9"/>
      <c r="BR26" s="92"/>
      <c r="BS26" s="9"/>
      <c r="BT26" s="9"/>
      <c r="BW26" s="9"/>
      <c r="BX26" s="9"/>
      <c r="CC26" s="92"/>
      <c r="CD26" s="9"/>
      <c r="CE26" s="9"/>
      <c r="CH26" s="9"/>
      <c r="CI26" s="9"/>
      <c r="CN26" s="92"/>
      <c r="CO26" s="9"/>
      <c r="CP26" s="9"/>
      <c r="CS26" s="9"/>
      <c r="CT26" s="9"/>
      <c r="CY26" s="92"/>
      <c r="CZ26" s="9"/>
      <c r="DA26" s="9"/>
      <c r="DD26" s="9"/>
      <c r="DE26" s="9"/>
      <c r="DJ26" s="92"/>
      <c r="DK26" s="9"/>
      <c r="DL26" s="9"/>
      <c r="DO26" s="9"/>
      <c r="DP26" s="9"/>
      <c r="DT26" s="90"/>
      <c r="DU26" s="1" t="s">
        <v>1071</v>
      </c>
      <c r="DV26" s="90"/>
      <c r="DX26" s="9"/>
      <c r="EC26" s="90"/>
      <c r="ED26" s="1" t="s">
        <v>218</v>
      </c>
      <c r="EE26" s="9"/>
      <c r="EG26" s="1" t="s">
        <v>218</v>
      </c>
      <c r="EI26" s="1" t="s">
        <v>126</v>
      </c>
      <c r="EJ26" s="1" t="s">
        <v>218</v>
      </c>
      <c r="EL26" s="1" t="s">
        <v>218</v>
      </c>
      <c r="EN26" s="91"/>
      <c r="EO26" s="1" t="s">
        <v>298</v>
      </c>
      <c r="EP26" s="1" t="s">
        <v>298</v>
      </c>
      <c r="EQ26" s="1" t="s">
        <v>1101</v>
      </c>
      <c r="ER26" s="61" t="s">
        <v>298</v>
      </c>
    </row>
    <row r="27" spans="1:149" s="31" customFormat="1" ht="12.75" x14ac:dyDescent="0.2">
      <c r="A27" s="31">
        <v>22</v>
      </c>
      <c r="B27" s="6">
        <v>78</v>
      </c>
      <c r="C27" s="23">
        <v>42503.605405092596</v>
      </c>
      <c r="D27" s="1" t="s">
        <v>106</v>
      </c>
      <c r="E27" s="1" t="s">
        <v>443</v>
      </c>
      <c r="F27" s="1" t="s">
        <v>444</v>
      </c>
      <c r="G27" s="1" t="s">
        <v>1473</v>
      </c>
      <c r="H27" s="1" t="s">
        <v>445</v>
      </c>
      <c r="I27" s="1" t="s">
        <v>446</v>
      </c>
      <c r="J27" s="1" t="s">
        <v>447</v>
      </c>
      <c r="K27" s="25">
        <f>21698574300</f>
        <v>21698574300</v>
      </c>
      <c r="L27" s="9"/>
      <c r="M27" s="70">
        <f>21671206636</f>
        <v>21671206636</v>
      </c>
      <c r="N27" s="1" t="s">
        <v>448</v>
      </c>
      <c r="P27" s="1" t="s">
        <v>973</v>
      </c>
      <c r="Q27" s="24" t="s">
        <v>449</v>
      </c>
      <c r="R27" s="1" t="s">
        <v>450</v>
      </c>
      <c r="S27" s="1" t="s">
        <v>451</v>
      </c>
      <c r="T27" s="1">
        <v>1080</v>
      </c>
      <c r="U27" s="1" t="s">
        <v>452</v>
      </c>
      <c r="V27" s="61" t="s">
        <v>453</v>
      </c>
      <c r="W27" s="1" t="s">
        <v>1102</v>
      </c>
      <c r="X27" s="1" t="s">
        <v>980</v>
      </c>
      <c r="Z27" s="1" t="s">
        <v>298</v>
      </c>
      <c r="AA27" s="1" t="s">
        <v>454</v>
      </c>
      <c r="AB27" s="1" t="s">
        <v>126</v>
      </c>
      <c r="AD27" s="1" t="s">
        <v>126</v>
      </c>
      <c r="AF27" s="1" t="s">
        <v>1003</v>
      </c>
      <c r="AG27" s="1" t="s">
        <v>455</v>
      </c>
      <c r="AH27" s="1" t="s">
        <v>1003</v>
      </c>
      <c r="AI27" s="1" t="s">
        <v>456</v>
      </c>
      <c r="AJ27" s="49" t="s">
        <v>1013</v>
      </c>
      <c r="AK27" s="74" t="s">
        <v>457</v>
      </c>
      <c r="AL27" s="9"/>
      <c r="AM27" s="1" t="s">
        <v>1036</v>
      </c>
      <c r="AP27" s="1" t="s">
        <v>1048</v>
      </c>
      <c r="AQ27" s="1" t="s">
        <v>1059</v>
      </c>
      <c r="AR27" s="1" t="s">
        <v>458</v>
      </c>
      <c r="AS27" s="1" t="s">
        <v>126</v>
      </c>
      <c r="AU27" s="61" t="s">
        <v>446</v>
      </c>
      <c r="AV27" s="95"/>
      <c r="AW27" s="9"/>
      <c r="AX27" s="9"/>
      <c r="BA27" s="9"/>
      <c r="BB27" s="9"/>
      <c r="BF27" s="91"/>
      <c r="BH27" s="9"/>
      <c r="BI27" s="9"/>
      <c r="BL27" s="9"/>
      <c r="BM27" s="9"/>
      <c r="BR27" s="92"/>
      <c r="BS27" s="9"/>
      <c r="BT27" s="9"/>
      <c r="BW27" s="9"/>
      <c r="BX27" s="9"/>
      <c r="CC27" s="92"/>
      <c r="CD27" s="9"/>
      <c r="CE27" s="9"/>
      <c r="CH27" s="9"/>
      <c r="CI27" s="9"/>
      <c r="CN27" s="92"/>
      <c r="CO27" s="9"/>
      <c r="CP27" s="9"/>
      <c r="CS27" s="9"/>
      <c r="CT27" s="9"/>
      <c r="CY27" s="92"/>
      <c r="CZ27" s="9"/>
      <c r="DA27" s="9"/>
      <c r="DD27" s="9"/>
      <c r="DE27" s="9"/>
      <c r="DJ27" s="92"/>
      <c r="DK27" s="9"/>
      <c r="DL27" s="9"/>
      <c r="DO27" s="9"/>
      <c r="DP27" s="9"/>
      <c r="DT27" s="90"/>
      <c r="DU27" s="1" t="s">
        <v>1071</v>
      </c>
      <c r="DV27" s="90"/>
      <c r="DW27" s="1" t="s">
        <v>298</v>
      </c>
      <c r="DX27" s="1" t="s">
        <v>1122</v>
      </c>
      <c r="DY27" s="1" t="s">
        <v>459</v>
      </c>
      <c r="DZ27" s="1" t="s">
        <v>1083</v>
      </c>
      <c r="EA27" s="1" t="s">
        <v>460</v>
      </c>
      <c r="EB27" s="1" t="s">
        <v>461</v>
      </c>
      <c r="EC27" s="90"/>
      <c r="ED27" s="1" t="s">
        <v>126</v>
      </c>
      <c r="EE27" s="9"/>
      <c r="EG27" s="1" t="s">
        <v>298</v>
      </c>
      <c r="EH27" s="1" t="s">
        <v>462</v>
      </c>
      <c r="EI27" s="1" t="s">
        <v>298</v>
      </c>
      <c r="EJ27" s="1" t="s">
        <v>1093</v>
      </c>
      <c r="EK27" s="1" t="s">
        <v>463</v>
      </c>
      <c r="EL27" s="1" t="s">
        <v>1095</v>
      </c>
      <c r="EM27" s="1" t="s">
        <v>464</v>
      </c>
      <c r="EN27" s="61" t="s">
        <v>465</v>
      </c>
      <c r="EO27" s="1" t="s">
        <v>298</v>
      </c>
      <c r="EP27" s="1" t="s">
        <v>298</v>
      </c>
      <c r="EQ27" s="1" t="s">
        <v>1100</v>
      </c>
      <c r="ER27" s="61" t="s">
        <v>298</v>
      </c>
    </row>
    <row r="28" spans="1:149" s="31" customFormat="1" ht="12.75" x14ac:dyDescent="0.2">
      <c r="A28" s="31">
        <v>23</v>
      </c>
      <c r="B28" s="6">
        <v>80</v>
      </c>
      <c r="C28" s="23">
        <v>42503.84337962963</v>
      </c>
      <c r="D28" s="1" t="s">
        <v>106</v>
      </c>
      <c r="E28" s="1" t="s">
        <v>466</v>
      </c>
      <c r="F28" s="1" t="s">
        <v>467</v>
      </c>
      <c r="G28" s="1" t="s">
        <v>1473</v>
      </c>
      <c r="H28" s="1" t="s">
        <v>468</v>
      </c>
      <c r="I28" s="1" t="s">
        <v>469</v>
      </c>
      <c r="J28" s="1" t="s">
        <v>470</v>
      </c>
      <c r="K28" s="25">
        <f>38972244450</f>
        <v>38972244450</v>
      </c>
      <c r="L28" s="9">
        <f>38923230910</f>
        <v>38923230910</v>
      </c>
      <c r="M28" s="70">
        <f>38923114283</f>
        <v>38923114283</v>
      </c>
      <c r="N28" s="1" t="s">
        <v>471</v>
      </c>
      <c r="O28" s="1" t="s">
        <v>472</v>
      </c>
      <c r="P28" s="1" t="s">
        <v>974</v>
      </c>
      <c r="Q28" s="24" t="s">
        <v>473</v>
      </c>
      <c r="R28" s="1" t="s">
        <v>474</v>
      </c>
      <c r="S28" s="1" t="s">
        <v>475</v>
      </c>
      <c r="T28" s="1">
        <v>1000</v>
      </c>
      <c r="U28" s="1" t="s">
        <v>476</v>
      </c>
      <c r="V28" s="61" t="s">
        <v>477</v>
      </c>
      <c r="W28" s="1" t="s">
        <v>1103</v>
      </c>
      <c r="X28" s="1" t="s">
        <v>979</v>
      </c>
      <c r="Z28" s="1" t="s">
        <v>298</v>
      </c>
      <c r="AA28" s="1" t="s">
        <v>478</v>
      </c>
      <c r="AB28" s="1" t="s">
        <v>126</v>
      </c>
      <c r="AD28" s="1" t="s">
        <v>126</v>
      </c>
      <c r="AF28" s="1" t="s">
        <v>1001</v>
      </c>
      <c r="AG28" s="1" t="s">
        <v>479</v>
      </c>
      <c r="AH28" s="1" t="s">
        <v>1000</v>
      </c>
      <c r="AJ28" s="49" t="s">
        <v>1009</v>
      </c>
      <c r="AK28" s="74" t="s">
        <v>480</v>
      </c>
      <c r="AL28" s="1" t="s">
        <v>105</v>
      </c>
      <c r="AM28" s="1" t="s">
        <v>1037</v>
      </c>
      <c r="AN28" s="1" t="s">
        <v>481</v>
      </c>
      <c r="AO28" s="1" t="s">
        <v>482</v>
      </c>
      <c r="AP28" s="9"/>
      <c r="AQ28" s="9"/>
      <c r="AS28" s="1" t="s">
        <v>298</v>
      </c>
      <c r="AT28" s="24" t="s">
        <v>483</v>
      </c>
      <c r="AU28" s="61" t="s">
        <v>484</v>
      </c>
      <c r="AV28" s="95"/>
      <c r="AW28" s="9"/>
      <c r="AX28" s="9"/>
      <c r="BA28" s="9"/>
      <c r="BB28" s="9"/>
      <c r="BF28" s="91"/>
      <c r="BH28" s="9"/>
      <c r="BI28" s="9"/>
      <c r="BL28" s="9"/>
      <c r="BM28" s="9"/>
      <c r="BR28" s="92"/>
      <c r="BS28" s="9"/>
      <c r="BT28" s="9"/>
      <c r="BW28" s="9"/>
      <c r="BX28" s="9"/>
      <c r="CC28" s="92"/>
      <c r="CD28" s="9"/>
      <c r="CE28" s="9"/>
      <c r="CH28" s="9"/>
      <c r="CI28" s="9"/>
      <c r="CN28" s="92"/>
      <c r="CO28" s="9"/>
      <c r="CP28" s="9"/>
      <c r="CS28" s="9"/>
      <c r="CT28" s="9"/>
      <c r="CY28" s="92"/>
      <c r="CZ28" s="9"/>
      <c r="DA28" s="9"/>
      <c r="DD28" s="9"/>
      <c r="DE28" s="9"/>
      <c r="DJ28" s="92"/>
      <c r="DK28" s="9"/>
      <c r="DL28" s="9"/>
      <c r="DO28" s="9"/>
      <c r="DP28" s="9"/>
      <c r="DT28" s="90"/>
      <c r="DU28" s="1" t="s">
        <v>1072</v>
      </c>
      <c r="DV28" s="68" t="s">
        <v>485</v>
      </c>
      <c r="DW28" s="1" t="s">
        <v>298</v>
      </c>
      <c r="DX28" s="1" t="s">
        <v>1123</v>
      </c>
      <c r="DY28" s="1" t="s">
        <v>486</v>
      </c>
      <c r="DZ28" s="1" t="s">
        <v>1083</v>
      </c>
      <c r="EA28" s="1" t="s">
        <v>487</v>
      </c>
      <c r="EB28" s="1" t="s">
        <v>488</v>
      </c>
      <c r="EC28" s="67" t="s">
        <v>483</v>
      </c>
      <c r="ED28" s="1" t="s">
        <v>298</v>
      </c>
      <c r="EE28" s="1" t="s">
        <v>1086</v>
      </c>
      <c r="EF28" s="1" t="s">
        <v>489</v>
      </c>
      <c r="EG28" s="1" t="s">
        <v>218</v>
      </c>
      <c r="EI28" s="1" t="s">
        <v>126</v>
      </c>
      <c r="EJ28" s="1" t="s">
        <v>1092</v>
      </c>
      <c r="EK28" s="1" t="s">
        <v>490</v>
      </c>
      <c r="EL28" s="1" t="s">
        <v>1095</v>
      </c>
      <c r="EM28" s="1" t="s">
        <v>491</v>
      </c>
      <c r="EN28" s="91"/>
      <c r="EO28" s="1" t="s">
        <v>298</v>
      </c>
      <c r="EP28" s="1" t="s">
        <v>298</v>
      </c>
      <c r="EQ28" s="1" t="s">
        <v>1100</v>
      </c>
      <c r="ER28" s="61" t="s">
        <v>298</v>
      </c>
    </row>
    <row r="29" spans="1:149" s="31" customFormat="1" ht="12.75" x14ac:dyDescent="0.2">
      <c r="A29" s="31">
        <v>24</v>
      </c>
      <c r="B29" s="6">
        <v>90</v>
      </c>
      <c r="C29" s="23">
        <v>42505.385694444441</v>
      </c>
      <c r="D29" s="1" t="s">
        <v>106</v>
      </c>
      <c r="E29" s="1" t="s">
        <v>492</v>
      </c>
      <c r="F29" s="1" t="s">
        <v>493</v>
      </c>
      <c r="G29" s="1" t="s">
        <v>1473</v>
      </c>
      <c r="H29" s="1" t="s">
        <v>494</v>
      </c>
      <c r="I29" s="1" t="s">
        <v>495</v>
      </c>
      <c r="K29" s="25">
        <f>381641733256</f>
        <v>381641733256</v>
      </c>
      <c r="L29" s="9"/>
      <c r="M29" s="70"/>
      <c r="N29" s="1" t="s">
        <v>496</v>
      </c>
      <c r="P29" s="1" t="s">
        <v>975</v>
      </c>
      <c r="Q29" s="24" t="s">
        <v>497</v>
      </c>
      <c r="R29" s="1" t="s">
        <v>498</v>
      </c>
      <c r="S29" s="1" t="s">
        <v>499</v>
      </c>
      <c r="T29" s="1">
        <v>11000</v>
      </c>
      <c r="U29" s="1" t="s">
        <v>136</v>
      </c>
      <c r="V29" s="61" t="s">
        <v>137</v>
      </c>
      <c r="W29" s="1" t="s">
        <v>1102</v>
      </c>
      <c r="X29" s="1" t="s">
        <v>980</v>
      </c>
      <c r="Z29" s="1" t="s">
        <v>126</v>
      </c>
      <c r="AB29" s="1" t="s">
        <v>126</v>
      </c>
      <c r="AD29" s="1" t="s">
        <v>126</v>
      </c>
      <c r="AF29" s="1" t="s">
        <v>1002</v>
      </c>
      <c r="AG29" s="1" t="s">
        <v>500</v>
      </c>
      <c r="AH29" s="1" t="s">
        <v>1002</v>
      </c>
      <c r="AI29" s="1" t="s">
        <v>501</v>
      </c>
      <c r="AJ29" s="49" t="s">
        <v>1009</v>
      </c>
      <c r="AK29" s="74" t="s">
        <v>502</v>
      </c>
      <c r="AL29" s="1" t="s">
        <v>1029</v>
      </c>
      <c r="AM29" s="1" t="s">
        <v>1038</v>
      </c>
      <c r="AN29" s="1" t="s">
        <v>503</v>
      </c>
      <c r="AO29" s="1" t="s">
        <v>504</v>
      </c>
      <c r="AP29" s="1" t="s">
        <v>1050</v>
      </c>
      <c r="AQ29" s="9"/>
      <c r="AS29" s="1" t="s">
        <v>218</v>
      </c>
      <c r="AU29" s="91"/>
      <c r="AV29" s="49" t="s">
        <v>505</v>
      </c>
      <c r="AW29" s="1" t="s">
        <v>102</v>
      </c>
      <c r="AX29" s="26" t="s">
        <v>1063</v>
      </c>
      <c r="AY29" s="1" t="s">
        <v>506</v>
      </c>
      <c r="AZ29" s="1" t="s">
        <v>507</v>
      </c>
      <c r="BA29" s="1" t="s">
        <v>1050</v>
      </c>
      <c r="BB29" s="9"/>
      <c r="BD29" s="1" t="s">
        <v>218</v>
      </c>
      <c r="BF29" s="91"/>
      <c r="BH29" s="9"/>
      <c r="BI29" s="9"/>
      <c r="BL29" s="9"/>
      <c r="BM29" s="9"/>
      <c r="BR29" s="92"/>
      <c r="BS29" s="9"/>
      <c r="BT29" s="9"/>
      <c r="BW29" s="9"/>
      <c r="BX29" s="9"/>
      <c r="CC29" s="92"/>
      <c r="CD29" s="9"/>
      <c r="CE29" s="9"/>
      <c r="CH29" s="9"/>
      <c r="CI29" s="9"/>
      <c r="CN29" s="92"/>
      <c r="CO29" s="9"/>
      <c r="CP29" s="9"/>
      <c r="CS29" s="9"/>
      <c r="CT29" s="9"/>
      <c r="CY29" s="92"/>
      <c r="CZ29" s="9"/>
      <c r="DA29" s="9"/>
      <c r="DD29" s="9"/>
      <c r="DE29" s="9"/>
      <c r="DJ29" s="92"/>
      <c r="DK29" s="9"/>
      <c r="DL29" s="9"/>
      <c r="DO29" s="9"/>
      <c r="DP29" s="9"/>
      <c r="DT29" s="90"/>
      <c r="DU29" s="1" t="s">
        <v>1067</v>
      </c>
      <c r="DV29" s="90"/>
      <c r="DW29" s="1" t="s">
        <v>298</v>
      </c>
      <c r="DX29" s="1" t="s">
        <v>1131</v>
      </c>
      <c r="DZ29" s="1" t="s">
        <v>1085</v>
      </c>
      <c r="EA29" s="1" t="s">
        <v>508</v>
      </c>
      <c r="EC29" s="90"/>
      <c r="ED29" s="1" t="s">
        <v>298</v>
      </c>
      <c r="EE29" s="1" t="s">
        <v>1090</v>
      </c>
      <c r="EF29" s="1" t="s">
        <v>509</v>
      </c>
      <c r="EG29" s="1" t="s">
        <v>126</v>
      </c>
      <c r="EI29" s="1" t="s">
        <v>126</v>
      </c>
      <c r="EJ29" s="1" t="s">
        <v>1000</v>
      </c>
      <c r="EL29" s="1" t="s">
        <v>1000</v>
      </c>
      <c r="EN29" s="91"/>
      <c r="EO29" s="1" t="s">
        <v>298</v>
      </c>
      <c r="EP29" s="1" t="s">
        <v>298</v>
      </c>
      <c r="EQ29" s="1" t="s">
        <v>1100</v>
      </c>
      <c r="ER29" s="61" t="s">
        <v>298</v>
      </c>
    </row>
    <row r="30" spans="1:149" s="31" customFormat="1" ht="12.75" x14ac:dyDescent="0.2">
      <c r="A30" s="31">
        <v>25</v>
      </c>
      <c r="B30" s="6">
        <v>91</v>
      </c>
      <c r="C30" s="23">
        <v>42505.521770833337</v>
      </c>
      <c r="D30" s="1" t="s">
        <v>106</v>
      </c>
      <c r="E30" s="1" t="s">
        <v>440</v>
      </c>
      <c r="F30" s="1" t="s">
        <v>510</v>
      </c>
      <c r="G30" s="1" t="s">
        <v>1473</v>
      </c>
      <c r="H30" s="1" t="s">
        <v>511</v>
      </c>
      <c r="I30" s="1" t="s">
        <v>512</v>
      </c>
      <c r="K30" s="7">
        <v>201006071313</v>
      </c>
      <c r="L30" s="9"/>
      <c r="M30" s="70"/>
      <c r="N30" s="1" t="s">
        <v>513</v>
      </c>
      <c r="P30" s="1" t="s">
        <v>973</v>
      </c>
      <c r="Q30" s="24" t="s">
        <v>514</v>
      </c>
      <c r="R30" s="1" t="s">
        <v>515</v>
      </c>
      <c r="S30" s="1">
        <v>1</v>
      </c>
      <c r="T30" s="1">
        <v>11753</v>
      </c>
      <c r="U30" s="1" t="s">
        <v>225</v>
      </c>
      <c r="V30" s="61" t="s">
        <v>226</v>
      </c>
      <c r="W30" s="1" t="s">
        <v>977</v>
      </c>
      <c r="X30" s="1" t="s">
        <v>979</v>
      </c>
      <c r="Z30" s="1" t="s">
        <v>126</v>
      </c>
      <c r="AB30" s="1" t="s">
        <v>126</v>
      </c>
      <c r="AD30" s="1" t="s">
        <v>126</v>
      </c>
      <c r="AF30" s="1" t="s">
        <v>1000</v>
      </c>
      <c r="AH30" s="1" t="s">
        <v>1000</v>
      </c>
      <c r="AJ30" s="49" t="s">
        <v>1005</v>
      </c>
      <c r="AK30" s="74" t="s">
        <v>516</v>
      </c>
      <c r="AL30" s="1" t="s">
        <v>1018</v>
      </c>
      <c r="AM30" s="1" t="s">
        <v>1037</v>
      </c>
      <c r="AP30" s="1" t="s">
        <v>660</v>
      </c>
      <c r="AQ30" s="9"/>
      <c r="AS30" s="1" t="s">
        <v>298</v>
      </c>
      <c r="AU30" s="91"/>
      <c r="AV30" s="95"/>
      <c r="AW30" s="9"/>
      <c r="AX30" s="9"/>
      <c r="BA30" s="9"/>
      <c r="BB30" s="9"/>
      <c r="BF30" s="91"/>
      <c r="BH30" s="9"/>
      <c r="BI30" s="9"/>
      <c r="BL30" s="9"/>
      <c r="BM30" s="9"/>
      <c r="BR30" s="92"/>
      <c r="BS30" s="9"/>
      <c r="BT30" s="9"/>
      <c r="BW30" s="9"/>
      <c r="BX30" s="9"/>
      <c r="CC30" s="92"/>
      <c r="CD30" s="9"/>
      <c r="CE30" s="9"/>
      <c r="CH30" s="9"/>
      <c r="CI30" s="9"/>
      <c r="CN30" s="92"/>
      <c r="CO30" s="9"/>
      <c r="CP30" s="9"/>
      <c r="CS30" s="9"/>
      <c r="CT30" s="9"/>
      <c r="CY30" s="92"/>
      <c r="CZ30" s="9"/>
      <c r="DA30" s="9"/>
      <c r="DD30" s="9"/>
      <c r="DE30" s="9"/>
      <c r="DJ30" s="92"/>
      <c r="DK30" s="9"/>
      <c r="DL30" s="9"/>
      <c r="DO30" s="9"/>
      <c r="DP30" s="9"/>
      <c r="DT30" s="90"/>
      <c r="DU30" s="1" t="s">
        <v>1071</v>
      </c>
      <c r="DV30" s="90"/>
      <c r="DX30" s="9"/>
      <c r="EC30" s="90"/>
      <c r="ED30" s="1" t="s">
        <v>218</v>
      </c>
      <c r="EE30" s="9"/>
      <c r="EG30" s="1" t="s">
        <v>218</v>
      </c>
      <c r="EI30" s="1" t="s">
        <v>298</v>
      </c>
      <c r="EJ30" s="1" t="s">
        <v>1093</v>
      </c>
      <c r="EL30" s="1" t="s">
        <v>1092</v>
      </c>
      <c r="EN30" s="91"/>
      <c r="EO30" s="1" t="s">
        <v>298</v>
      </c>
      <c r="EP30" s="1" t="s">
        <v>298</v>
      </c>
      <c r="EQ30" s="1" t="s">
        <v>1098</v>
      </c>
      <c r="ER30" s="61" t="s">
        <v>298</v>
      </c>
    </row>
    <row r="31" spans="1:149" s="31" customFormat="1" ht="12.75" x14ac:dyDescent="0.2">
      <c r="A31" s="31">
        <v>26</v>
      </c>
      <c r="B31" s="6">
        <v>94</v>
      </c>
      <c r="C31" s="23">
        <v>42506.356307870374</v>
      </c>
      <c r="D31" s="1" t="s">
        <v>106</v>
      </c>
      <c r="E31" s="1" t="s">
        <v>517</v>
      </c>
      <c r="F31" s="1" t="s">
        <v>518</v>
      </c>
      <c r="G31" s="1" t="s">
        <v>1474</v>
      </c>
      <c r="H31" s="1" t="s">
        <v>442</v>
      </c>
      <c r="I31" s="1" t="s">
        <v>519</v>
      </c>
      <c r="K31" s="7">
        <v>35725002627</v>
      </c>
      <c r="L31" s="9"/>
      <c r="M31" s="70"/>
      <c r="N31" s="1" t="s">
        <v>427</v>
      </c>
      <c r="P31" s="1" t="s">
        <v>974</v>
      </c>
      <c r="Q31" s="24" t="s">
        <v>520</v>
      </c>
      <c r="R31" s="1" t="s">
        <v>521</v>
      </c>
      <c r="S31" s="1" t="s">
        <v>522</v>
      </c>
      <c r="T31" s="1">
        <v>3036</v>
      </c>
      <c r="U31" s="1" t="s">
        <v>523</v>
      </c>
      <c r="V31" s="61" t="s">
        <v>161</v>
      </c>
      <c r="W31" s="1" t="s">
        <v>1104</v>
      </c>
      <c r="X31" s="1" t="s">
        <v>978</v>
      </c>
      <c r="Z31" s="1" t="s">
        <v>298</v>
      </c>
      <c r="AB31" s="1" t="s">
        <v>126</v>
      </c>
      <c r="AD31" s="1" t="s">
        <v>126</v>
      </c>
      <c r="AF31" s="1" t="s">
        <v>1003</v>
      </c>
      <c r="AH31" s="1" t="s">
        <v>1003</v>
      </c>
      <c r="AJ31" s="49" t="s">
        <v>1010</v>
      </c>
      <c r="AK31" s="74" t="s">
        <v>524</v>
      </c>
      <c r="AL31" s="1" t="s">
        <v>989</v>
      </c>
      <c r="AM31" s="1" t="s">
        <v>1042</v>
      </c>
      <c r="AN31" s="1" t="s">
        <v>525</v>
      </c>
      <c r="AP31" s="1" t="s">
        <v>1045</v>
      </c>
      <c r="AQ31" s="9"/>
      <c r="AS31" s="1" t="s">
        <v>218</v>
      </c>
      <c r="AU31" s="61" t="s">
        <v>526</v>
      </c>
      <c r="AV31" s="95"/>
      <c r="AW31" s="9"/>
      <c r="AX31" s="9"/>
      <c r="BA31" s="9"/>
      <c r="BB31" s="9"/>
      <c r="BF31" s="91"/>
      <c r="BH31" s="9"/>
      <c r="BI31" s="9"/>
      <c r="BL31" s="9"/>
      <c r="BM31" s="9"/>
      <c r="BR31" s="92"/>
      <c r="BS31" s="9"/>
      <c r="BT31" s="9"/>
      <c r="BW31" s="9"/>
      <c r="BX31" s="9"/>
      <c r="CC31" s="92"/>
      <c r="CD31" s="9"/>
      <c r="CE31" s="9"/>
      <c r="CH31" s="9"/>
      <c r="CI31" s="9"/>
      <c r="CN31" s="92"/>
      <c r="CO31" s="9"/>
      <c r="CP31" s="9"/>
      <c r="CS31" s="9"/>
      <c r="CT31" s="9"/>
      <c r="CY31" s="92"/>
      <c r="CZ31" s="9"/>
      <c r="DA31" s="9"/>
      <c r="DD31" s="9"/>
      <c r="DE31" s="9"/>
      <c r="DJ31" s="92"/>
      <c r="DK31" s="9"/>
      <c r="DL31" s="9"/>
      <c r="DO31" s="9"/>
      <c r="DP31" s="9"/>
      <c r="DT31" s="90"/>
      <c r="DU31" s="1" t="s">
        <v>989</v>
      </c>
      <c r="DV31" s="90"/>
      <c r="DW31" s="1" t="s">
        <v>126</v>
      </c>
      <c r="DX31" s="9"/>
      <c r="EC31" s="90"/>
      <c r="ED31" s="1" t="s">
        <v>126</v>
      </c>
      <c r="EE31" s="9"/>
      <c r="EG31" s="1" t="s">
        <v>126</v>
      </c>
      <c r="EI31" s="1" t="s">
        <v>126</v>
      </c>
      <c r="EJ31" s="1" t="s">
        <v>1092</v>
      </c>
      <c r="EK31" s="1" t="s">
        <v>527</v>
      </c>
      <c r="EL31" s="1" t="s">
        <v>1095</v>
      </c>
      <c r="EN31" s="61" t="s">
        <v>528</v>
      </c>
      <c r="EO31" s="1" t="s">
        <v>298</v>
      </c>
      <c r="EP31" s="1" t="s">
        <v>298</v>
      </c>
      <c r="EQ31" s="1" t="s">
        <v>1100</v>
      </c>
      <c r="ER31" s="61" t="s">
        <v>1101</v>
      </c>
    </row>
    <row r="32" spans="1:149" s="31" customFormat="1" ht="12.75" x14ac:dyDescent="0.2">
      <c r="A32" s="31">
        <v>27</v>
      </c>
      <c r="B32" s="6">
        <v>95</v>
      </c>
      <c r="C32" s="23">
        <v>42506.368518518517</v>
      </c>
      <c r="D32" s="1" t="s">
        <v>106</v>
      </c>
      <c r="E32" s="1" t="s">
        <v>529</v>
      </c>
      <c r="F32" s="1" t="s">
        <v>530</v>
      </c>
      <c r="G32" s="1" t="s">
        <v>1473</v>
      </c>
      <c r="H32" s="1" t="s">
        <v>531</v>
      </c>
      <c r="I32" s="1" t="s">
        <v>532</v>
      </c>
      <c r="K32" s="25">
        <f>40727608414</f>
        <v>40727608414</v>
      </c>
      <c r="L32" s="9"/>
      <c r="M32" s="70"/>
      <c r="N32" s="1" t="s">
        <v>533</v>
      </c>
      <c r="O32" s="1" t="s">
        <v>379</v>
      </c>
      <c r="P32" s="1" t="s">
        <v>974</v>
      </c>
      <c r="Q32" s="24" t="s">
        <v>534</v>
      </c>
      <c r="R32" s="1" t="s">
        <v>377</v>
      </c>
      <c r="S32" s="1">
        <v>409</v>
      </c>
      <c r="T32" s="1">
        <v>77125</v>
      </c>
      <c r="U32" s="1" t="s">
        <v>201</v>
      </c>
      <c r="V32" s="61" t="s">
        <v>202</v>
      </c>
      <c r="W32" s="1" t="s">
        <v>1108</v>
      </c>
      <c r="X32" s="1" t="s">
        <v>978</v>
      </c>
      <c r="Z32" s="1" t="s">
        <v>298</v>
      </c>
      <c r="AA32" s="1" t="s">
        <v>535</v>
      </c>
      <c r="AB32" s="1" t="s">
        <v>126</v>
      </c>
      <c r="AD32" s="1" t="s">
        <v>126</v>
      </c>
      <c r="AF32" s="1" t="s">
        <v>1001</v>
      </c>
      <c r="AG32" s="1" t="s">
        <v>536</v>
      </c>
      <c r="AH32" s="1" t="s">
        <v>1003</v>
      </c>
      <c r="AI32" s="1" t="s">
        <v>537</v>
      </c>
      <c r="AJ32" s="49" t="s">
        <v>1012</v>
      </c>
      <c r="AK32" s="74" t="s">
        <v>538</v>
      </c>
      <c r="AL32" s="1" t="s">
        <v>103</v>
      </c>
      <c r="AM32" s="1" t="s">
        <v>1038</v>
      </c>
      <c r="AP32" s="1" t="s">
        <v>660</v>
      </c>
      <c r="AQ32" s="9"/>
      <c r="AS32" s="1" t="s">
        <v>298</v>
      </c>
      <c r="AU32" s="91"/>
      <c r="AV32" s="95"/>
      <c r="AW32" s="9"/>
      <c r="AX32" s="9"/>
      <c r="BA32" s="9"/>
      <c r="BB32" s="9"/>
      <c r="BF32" s="91"/>
      <c r="BH32" s="9"/>
      <c r="BI32" s="9"/>
      <c r="BL32" s="9"/>
      <c r="BM32" s="9"/>
      <c r="BR32" s="92"/>
      <c r="BS32" s="9"/>
      <c r="BT32" s="9"/>
      <c r="BW32" s="9"/>
      <c r="BX32" s="9"/>
      <c r="CC32" s="92"/>
      <c r="CD32" s="9"/>
      <c r="CE32" s="9"/>
      <c r="CH32" s="9"/>
      <c r="CI32" s="9"/>
      <c r="CN32" s="92"/>
      <c r="CO32" s="9"/>
      <c r="CP32" s="9"/>
      <c r="CS32" s="9"/>
      <c r="CT32" s="9"/>
      <c r="CY32" s="92"/>
      <c r="CZ32" s="9"/>
      <c r="DA32" s="9"/>
      <c r="DD32" s="9"/>
      <c r="DE32" s="9"/>
      <c r="DJ32" s="92"/>
      <c r="DK32" s="9"/>
      <c r="DL32" s="9"/>
      <c r="DO32" s="9"/>
      <c r="DP32" s="9"/>
      <c r="DT32" s="90"/>
      <c r="DU32" s="1" t="s">
        <v>989</v>
      </c>
      <c r="DV32" s="90"/>
      <c r="DW32" s="1" t="s">
        <v>298</v>
      </c>
      <c r="DX32" s="1" t="s">
        <v>1132</v>
      </c>
      <c r="DY32" s="1" t="s">
        <v>539</v>
      </c>
      <c r="DZ32" s="1" t="s">
        <v>1084</v>
      </c>
      <c r="EA32" s="1" t="s">
        <v>163</v>
      </c>
      <c r="EB32" s="1" t="s">
        <v>540</v>
      </c>
      <c r="EC32" s="67" t="s">
        <v>541</v>
      </c>
      <c r="ED32" s="1" t="s">
        <v>298</v>
      </c>
      <c r="EE32" s="1" t="s">
        <v>1090</v>
      </c>
      <c r="EF32" s="1" t="s">
        <v>542</v>
      </c>
      <c r="EG32" s="1" t="s">
        <v>298</v>
      </c>
      <c r="EI32" s="1" t="s">
        <v>298</v>
      </c>
      <c r="EJ32" s="1" t="s">
        <v>1093</v>
      </c>
      <c r="EL32" s="1" t="s">
        <v>1092</v>
      </c>
      <c r="EN32" s="61" t="s">
        <v>543</v>
      </c>
      <c r="EO32" s="1" t="s">
        <v>298</v>
      </c>
      <c r="EP32" s="1" t="s">
        <v>298</v>
      </c>
      <c r="EQ32" s="1" t="s">
        <v>1100</v>
      </c>
      <c r="ER32" s="61" t="s">
        <v>298</v>
      </c>
    </row>
    <row r="33" spans="1:148" s="31" customFormat="1" ht="12.75" x14ac:dyDescent="0.2">
      <c r="A33" s="31">
        <v>28</v>
      </c>
      <c r="B33" s="6">
        <v>96</v>
      </c>
      <c r="C33" s="23">
        <v>42506.383726851855</v>
      </c>
      <c r="D33" s="1" t="s">
        <v>106</v>
      </c>
      <c r="E33" s="1" t="s">
        <v>544</v>
      </c>
      <c r="F33" s="1" t="s">
        <v>545</v>
      </c>
      <c r="G33" s="1" t="s">
        <v>1473</v>
      </c>
      <c r="H33" s="1" t="s">
        <v>345</v>
      </c>
      <c r="I33" s="1" t="s">
        <v>546</v>
      </c>
      <c r="K33" s="7">
        <v>201016749330</v>
      </c>
      <c r="L33" s="9"/>
      <c r="M33" s="70"/>
      <c r="N33" s="1" t="s">
        <v>547</v>
      </c>
      <c r="P33" s="1" t="s">
        <v>974</v>
      </c>
      <c r="Q33" s="24" t="s">
        <v>548</v>
      </c>
      <c r="R33" s="1" t="s">
        <v>549</v>
      </c>
      <c r="S33" s="1">
        <v>10</v>
      </c>
      <c r="T33" s="1">
        <v>13621</v>
      </c>
      <c r="U33" s="1" t="s">
        <v>550</v>
      </c>
      <c r="V33" s="61" t="s">
        <v>226</v>
      </c>
      <c r="W33" s="1" t="s">
        <v>1110</v>
      </c>
      <c r="X33" s="1" t="s">
        <v>994</v>
      </c>
      <c r="Y33" s="1" t="s">
        <v>551</v>
      </c>
      <c r="Z33" s="1" t="s">
        <v>126</v>
      </c>
      <c r="AB33" s="1" t="s">
        <v>126</v>
      </c>
      <c r="AD33" s="1" t="s">
        <v>126</v>
      </c>
      <c r="AF33" s="1" t="s">
        <v>1001</v>
      </c>
      <c r="AH33" s="1" t="s">
        <v>1001</v>
      </c>
      <c r="AJ33" s="49" t="s">
        <v>1005</v>
      </c>
      <c r="AK33" s="74" t="s">
        <v>552</v>
      </c>
      <c r="AL33" s="1" t="s">
        <v>104</v>
      </c>
      <c r="AM33" s="1" t="s">
        <v>1037</v>
      </c>
      <c r="AP33" s="1" t="s">
        <v>660</v>
      </c>
      <c r="AQ33" s="9"/>
      <c r="AS33" s="1" t="s">
        <v>298</v>
      </c>
      <c r="AU33" s="91"/>
      <c r="AV33" s="95"/>
      <c r="AW33" s="9"/>
      <c r="AX33" s="9"/>
      <c r="BA33" s="9"/>
      <c r="BB33" s="9"/>
      <c r="BF33" s="91"/>
      <c r="BH33" s="9"/>
      <c r="BI33" s="9"/>
      <c r="BL33" s="9"/>
      <c r="BM33" s="9"/>
      <c r="BR33" s="92"/>
      <c r="BS33" s="9"/>
      <c r="BT33" s="9"/>
      <c r="BW33" s="9"/>
      <c r="BX33" s="9"/>
      <c r="CC33" s="92"/>
      <c r="CD33" s="9"/>
      <c r="CE33" s="9"/>
      <c r="CH33" s="9"/>
      <c r="CI33" s="9"/>
      <c r="CN33" s="92"/>
      <c r="CO33" s="9"/>
      <c r="CP33" s="9"/>
      <c r="CS33" s="9"/>
      <c r="CT33" s="9"/>
      <c r="CY33" s="92"/>
      <c r="CZ33" s="9"/>
      <c r="DA33" s="9"/>
      <c r="DD33" s="9"/>
      <c r="DE33" s="9"/>
      <c r="DJ33" s="92"/>
      <c r="DK33" s="9"/>
      <c r="DL33" s="9"/>
      <c r="DO33" s="9"/>
      <c r="DP33" s="9"/>
      <c r="DT33" s="90"/>
      <c r="DU33" s="1" t="s">
        <v>1071</v>
      </c>
      <c r="DV33" s="90"/>
      <c r="DX33" s="9"/>
      <c r="EC33" s="90"/>
      <c r="ED33" s="1" t="s">
        <v>126</v>
      </c>
      <c r="EE33" s="9"/>
      <c r="EG33" s="1" t="s">
        <v>126</v>
      </c>
      <c r="EI33" s="1" t="s">
        <v>126</v>
      </c>
      <c r="EJ33" s="1" t="s">
        <v>1092</v>
      </c>
      <c r="EL33" s="1" t="s">
        <v>1092</v>
      </c>
      <c r="EN33" s="91"/>
      <c r="EO33" s="1" t="s">
        <v>298</v>
      </c>
      <c r="EP33" s="1" t="s">
        <v>298</v>
      </c>
      <c r="EQ33" s="1" t="s">
        <v>1098</v>
      </c>
      <c r="ER33" s="61" t="s">
        <v>298</v>
      </c>
    </row>
    <row r="34" spans="1:148" s="31" customFormat="1" ht="12.75" x14ac:dyDescent="0.2">
      <c r="A34" s="31">
        <v>29</v>
      </c>
      <c r="B34" s="6">
        <v>99</v>
      </c>
      <c r="C34" s="23">
        <v>42506.649340277778</v>
      </c>
      <c r="D34" s="1" t="s">
        <v>106</v>
      </c>
      <c r="E34" s="1" t="s">
        <v>555</v>
      </c>
      <c r="F34" s="1" t="s">
        <v>556</v>
      </c>
      <c r="G34" s="1" t="s">
        <v>1473</v>
      </c>
      <c r="H34" s="1" t="s">
        <v>557</v>
      </c>
      <c r="I34" s="1" t="s">
        <v>558</v>
      </c>
      <c r="K34" s="25">
        <f>35929792458</f>
        <v>35929792458</v>
      </c>
      <c r="L34" s="9"/>
      <c r="M34" s="70"/>
      <c r="N34" s="1" t="s">
        <v>559</v>
      </c>
      <c r="O34" s="1" t="s">
        <v>560</v>
      </c>
      <c r="P34" s="1" t="s">
        <v>974</v>
      </c>
      <c r="Q34" s="24" t="s">
        <v>561</v>
      </c>
      <c r="R34" s="1" t="s">
        <v>562</v>
      </c>
      <c r="S34" s="1" t="s">
        <v>563</v>
      </c>
      <c r="T34" s="1">
        <v>1113</v>
      </c>
      <c r="U34" s="1" t="s">
        <v>564</v>
      </c>
      <c r="V34" s="61" t="s">
        <v>322</v>
      </c>
      <c r="W34" s="1" t="s">
        <v>977</v>
      </c>
      <c r="X34" s="1" t="s">
        <v>981</v>
      </c>
      <c r="Z34" s="1" t="s">
        <v>298</v>
      </c>
      <c r="AA34" s="1" t="s">
        <v>565</v>
      </c>
      <c r="AB34" s="1" t="s">
        <v>126</v>
      </c>
      <c r="AD34" s="1" t="s">
        <v>126</v>
      </c>
      <c r="AF34" s="1" t="s">
        <v>1003</v>
      </c>
      <c r="AH34" s="1" t="s">
        <v>1003</v>
      </c>
      <c r="AJ34" s="49" t="s">
        <v>1009</v>
      </c>
      <c r="AK34" s="74" t="s">
        <v>566</v>
      </c>
      <c r="AL34" s="1" t="s">
        <v>1019</v>
      </c>
      <c r="AM34" s="1" t="s">
        <v>1037</v>
      </c>
      <c r="AO34" s="1" t="s">
        <v>567</v>
      </c>
      <c r="AP34" s="1" t="s">
        <v>1044</v>
      </c>
      <c r="AQ34" s="9"/>
      <c r="AS34" s="1" t="s">
        <v>298</v>
      </c>
      <c r="AU34" s="91"/>
      <c r="AV34" s="95"/>
      <c r="AW34" s="9"/>
      <c r="AX34" s="9"/>
      <c r="BA34" s="9"/>
      <c r="BB34" s="9"/>
      <c r="BF34" s="91"/>
      <c r="BH34" s="9"/>
      <c r="BI34" s="9"/>
      <c r="BL34" s="9"/>
      <c r="BM34" s="9"/>
      <c r="BR34" s="92"/>
      <c r="BS34" s="9"/>
      <c r="BT34" s="9"/>
      <c r="BW34" s="9"/>
      <c r="BX34" s="9"/>
      <c r="CC34" s="92"/>
      <c r="CD34" s="9"/>
      <c r="CE34" s="9"/>
      <c r="CH34" s="9"/>
      <c r="CI34" s="9"/>
      <c r="CN34" s="92"/>
      <c r="CO34" s="9"/>
      <c r="CP34" s="9"/>
      <c r="CS34" s="9"/>
      <c r="CT34" s="9"/>
      <c r="CY34" s="92"/>
      <c r="CZ34" s="9"/>
      <c r="DA34" s="9"/>
      <c r="DD34" s="9"/>
      <c r="DE34" s="9"/>
      <c r="DJ34" s="92"/>
      <c r="DK34" s="9"/>
      <c r="DL34" s="9"/>
      <c r="DO34" s="9"/>
      <c r="DP34" s="9"/>
      <c r="DT34" s="90"/>
      <c r="DU34" s="1" t="s">
        <v>1071</v>
      </c>
      <c r="DV34" s="90"/>
      <c r="DW34" s="1" t="s">
        <v>126</v>
      </c>
      <c r="DX34" s="9"/>
      <c r="EC34" s="90"/>
      <c r="ED34" s="1" t="s">
        <v>298</v>
      </c>
      <c r="EE34" s="1" t="s">
        <v>1091</v>
      </c>
      <c r="EG34" s="1" t="s">
        <v>126</v>
      </c>
      <c r="EI34" s="1" t="s">
        <v>298</v>
      </c>
      <c r="EJ34" s="1" t="s">
        <v>1093</v>
      </c>
      <c r="EL34" s="1" t="s">
        <v>1095</v>
      </c>
      <c r="EM34" s="1" t="s">
        <v>568</v>
      </c>
      <c r="EN34" s="91"/>
      <c r="EO34" s="1" t="s">
        <v>1097</v>
      </c>
      <c r="EP34" s="1" t="s">
        <v>298</v>
      </c>
      <c r="EQ34" s="1" t="s">
        <v>1099</v>
      </c>
      <c r="ER34" s="61" t="s">
        <v>298</v>
      </c>
    </row>
    <row r="35" spans="1:148" s="31" customFormat="1" ht="12.75" x14ac:dyDescent="0.2">
      <c r="A35" s="31">
        <v>30</v>
      </c>
      <c r="B35" s="6">
        <v>104</v>
      </c>
      <c r="C35" s="23">
        <v>42507.362766203703</v>
      </c>
      <c r="D35" s="1" t="s">
        <v>106</v>
      </c>
      <c r="E35" s="1" t="s">
        <v>570</v>
      </c>
      <c r="F35" s="1" t="s">
        <v>571</v>
      </c>
      <c r="G35" s="1" t="s">
        <v>1473</v>
      </c>
      <c r="H35" s="1" t="s">
        <v>345</v>
      </c>
      <c r="I35" s="1" t="s">
        <v>572</v>
      </c>
      <c r="K35" s="25">
        <f>381642472212</f>
        <v>381642472212</v>
      </c>
      <c r="L35" s="9"/>
      <c r="M35" s="70"/>
      <c r="N35" s="1" t="s">
        <v>573</v>
      </c>
      <c r="O35" s="1" t="s">
        <v>574</v>
      </c>
      <c r="P35" s="1" t="s">
        <v>974</v>
      </c>
      <c r="Q35" s="24" t="s">
        <v>575</v>
      </c>
      <c r="R35" s="1" t="s">
        <v>576</v>
      </c>
      <c r="S35" s="1">
        <v>1</v>
      </c>
      <c r="T35" s="1">
        <v>21000</v>
      </c>
      <c r="U35" s="1" t="s">
        <v>395</v>
      </c>
      <c r="V35" s="61" t="s">
        <v>137</v>
      </c>
      <c r="W35" s="1" t="s">
        <v>1103</v>
      </c>
      <c r="X35" s="1" t="s">
        <v>994</v>
      </c>
      <c r="Y35" s="1" t="s">
        <v>577</v>
      </c>
      <c r="Z35" s="1" t="s">
        <v>298</v>
      </c>
      <c r="AA35" s="1" t="s">
        <v>578</v>
      </c>
      <c r="AB35" s="1" t="s">
        <v>218</v>
      </c>
      <c r="AD35" s="1" t="s">
        <v>218</v>
      </c>
      <c r="AF35" s="1" t="s">
        <v>1001</v>
      </c>
      <c r="AG35" s="1" t="s">
        <v>579</v>
      </c>
      <c r="AH35" s="1" t="s">
        <v>1000</v>
      </c>
      <c r="AJ35" s="49" t="s">
        <v>1010</v>
      </c>
      <c r="AK35" s="74" t="s">
        <v>580</v>
      </c>
      <c r="AL35" s="1" t="s">
        <v>989</v>
      </c>
      <c r="AM35" s="1" t="s">
        <v>1036</v>
      </c>
      <c r="AP35" s="1" t="s">
        <v>660</v>
      </c>
      <c r="AQ35" s="9"/>
      <c r="AS35" s="1" t="s">
        <v>218</v>
      </c>
      <c r="AU35" s="91"/>
      <c r="AV35" s="95"/>
      <c r="AW35" s="9"/>
      <c r="AX35" s="9"/>
      <c r="BA35" s="9"/>
      <c r="BB35" s="9"/>
      <c r="BF35" s="91"/>
      <c r="BH35" s="9"/>
      <c r="BI35" s="9"/>
      <c r="BL35" s="9"/>
      <c r="BM35" s="9"/>
      <c r="BR35" s="92"/>
      <c r="BS35" s="9"/>
      <c r="BT35" s="9"/>
      <c r="BW35" s="9"/>
      <c r="BX35" s="9"/>
      <c r="CC35" s="92"/>
      <c r="CD35" s="9"/>
      <c r="CE35" s="9"/>
      <c r="CH35" s="9"/>
      <c r="CI35" s="9"/>
      <c r="CN35" s="92"/>
      <c r="CO35" s="9"/>
      <c r="CP35" s="9"/>
      <c r="CS35" s="9"/>
      <c r="CT35" s="9"/>
      <c r="CY35" s="92"/>
      <c r="CZ35" s="9"/>
      <c r="DA35" s="9"/>
      <c r="DD35" s="9"/>
      <c r="DE35" s="9"/>
      <c r="DJ35" s="92"/>
      <c r="DK35" s="9"/>
      <c r="DL35" s="9"/>
      <c r="DO35" s="9"/>
      <c r="DP35" s="9"/>
      <c r="DT35" s="90"/>
      <c r="DU35" s="1" t="s">
        <v>1073</v>
      </c>
      <c r="DV35" s="68" t="s">
        <v>581</v>
      </c>
      <c r="DW35" s="1" t="s">
        <v>298</v>
      </c>
      <c r="DX35" s="1" t="s">
        <v>1124</v>
      </c>
      <c r="DZ35" s="1" t="s">
        <v>1084</v>
      </c>
      <c r="EA35" s="1" t="s">
        <v>582</v>
      </c>
      <c r="EC35" s="90"/>
      <c r="ED35" s="1" t="s">
        <v>126</v>
      </c>
      <c r="EE35" s="9"/>
      <c r="EG35" s="1" t="s">
        <v>218</v>
      </c>
      <c r="EI35" s="1" t="s">
        <v>126</v>
      </c>
      <c r="EJ35" s="1" t="s">
        <v>1092</v>
      </c>
      <c r="EL35" s="1" t="s">
        <v>1092</v>
      </c>
      <c r="EM35" s="1" t="s">
        <v>583</v>
      </c>
      <c r="EN35" s="93" t="s">
        <v>584</v>
      </c>
      <c r="EO35" s="1" t="s">
        <v>1097</v>
      </c>
      <c r="EP35" s="1" t="s">
        <v>218</v>
      </c>
      <c r="EQ35" s="1" t="s">
        <v>1100</v>
      </c>
      <c r="ER35" s="61" t="s">
        <v>1101</v>
      </c>
    </row>
    <row r="36" spans="1:148" s="31" customFormat="1" ht="12.75" x14ac:dyDescent="0.2">
      <c r="A36" s="31">
        <v>31</v>
      </c>
      <c r="B36" s="6">
        <v>107</v>
      </c>
      <c r="C36" s="23">
        <v>42507.456504629627</v>
      </c>
      <c r="D36" s="1" t="s">
        <v>106</v>
      </c>
      <c r="E36" s="1" t="s">
        <v>585</v>
      </c>
      <c r="F36" s="1" t="s">
        <v>586</v>
      </c>
      <c r="G36" s="1" t="s">
        <v>1473</v>
      </c>
      <c r="H36" s="1" t="s">
        <v>229</v>
      </c>
      <c r="I36" s="1" t="s">
        <v>587</v>
      </c>
      <c r="K36" s="7" t="s">
        <v>588</v>
      </c>
      <c r="L36" s="9"/>
      <c r="M36" s="70"/>
      <c r="N36" s="1" t="s">
        <v>589</v>
      </c>
      <c r="P36" s="1" t="s">
        <v>973</v>
      </c>
      <c r="Q36" s="24" t="s">
        <v>590</v>
      </c>
      <c r="R36" s="1" t="s">
        <v>591</v>
      </c>
      <c r="S36" s="1">
        <v>19</v>
      </c>
      <c r="T36" s="1">
        <v>382</v>
      </c>
      <c r="U36" s="1" t="s">
        <v>428</v>
      </c>
      <c r="V36" s="61" t="s">
        <v>429</v>
      </c>
      <c r="W36" s="1" t="s">
        <v>976</v>
      </c>
      <c r="X36" s="1" t="s">
        <v>985</v>
      </c>
      <c r="Z36" s="1" t="s">
        <v>126</v>
      </c>
      <c r="AB36" s="1" t="s">
        <v>126</v>
      </c>
      <c r="AD36" s="1" t="s">
        <v>126</v>
      </c>
      <c r="AF36" s="1" t="s">
        <v>218</v>
      </c>
      <c r="AH36" s="1" t="s">
        <v>218</v>
      </c>
      <c r="AJ36" s="49" t="s">
        <v>1008</v>
      </c>
      <c r="AK36" s="74" t="s">
        <v>592</v>
      </c>
      <c r="AL36" s="1" t="s">
        <v>1030</v>
      </c>
      <c r="AM36" s="1" t="s">
        <v>989</v>
      </c>
      <c r="AN36" s="1" t="s">
        <v>593</v>
      </c>
      <c r="AP36" s="9"/>
      <c r="AQ36" s="9"/>
      <c r="AS36" s="1" t="s">
        <v>126</v>
      </c>
      <c r="AU36" s="91"/>
      <c r="AV36" s="95"/>
      <c r="AW36" s="9"/>
      <c r="AX36" s="9"/>
      <c r="BA36" s="9"/>
      <c r="BB36" s="9"/>
      <c r="BF36" s="91"/>
      <c r="BH36" s="9"/>
      <c r="BI36" s="9"/>
      <c r="BL36" s="9"/>
      <c r="BM36" s="9"/>
      <c r="BR36" s="92"/>
      <c r="BS36" s="9"/>
      <c r="BT36" s="9"/>
      <c r="BW36" s="9"/>
      <c r="BX36" s="9"/>
      <c r="CC36" s="92"/>
      <c r="CD36" s="9"/>
      <c r="CE36" s="9"/>
      <c r="CH36" s="9"/>
      <c r="CI36" s="9"/>
      <c r="CN36" s="92"/>
      <c r="CO36" s="9"/>
      <c r="CP36" s="9"/>
      <c r="CS36" s="9"/>
      <c r="CT36" s="9"/>
      <c r="CY36" s="92"/>
      <c r="CZ36" s="9"/>
      <c r="DA36" s="9"/>
      <c r="DD36" s="9"/>
      <c r="DE36" s="9"/>
      <c r="DJ36" s="92"/>
      <c r="DK36" s="9"/>
      <c r="DL36" s="9"/>
      <c r="DO36" s="9"/>
      <c r="DP36" s="9"/>
      <c r="DT36" s="90"/>
      <c r="DU36" s="1" t="s">
        <v>1080</v>
      </c>
      <c r="DV36" s="68" t="s">
        <v>594</v>
      </c>
      <c r="DX36" s="9"/>
      <c r="EC36" s="90"/>
      <c r="ED36" s="1" t="s">
        <v>218</v>
      </c>
      <c r="EE36" s="9"/>
      <c r="EG36" s="1" t="s">
        <v>218</v>
      </c>
      <c r="EI36" s="1" t="s">
        <v>126</v>
      </c>
      <c r="EJ36" s="1" t="s">
        <v>218</v>
      </c>
      <c r="EL36" s="1" t="s">
        <v>218</v>
      </c>
      <c r="EN36" s="91"/>
      <c r="EO36" s="1" t="s">
        <v>298</v>
      </c>
      <c r="EP36" s="1" t="s">
        <v>298</v>
      </c>
      <c r="EQ36" s="1" t="s">
        <v>1100</v>
      </c>
      <c r="ER36" s="61" t="s">
        <v>298</v>
      </c>
    </row>
    <row r="37" spans="1:148" s="31" customFormat="1" ht="12.75" x14ac:dyDescent="0.2">
      <c r="A37" s="31">
        <v>32</v>
      </c>
      <c r="B37" s="6">
        <v>110</v>
      </c>
      <c r="C37" s="23">
        <v>42507.559247685182</v>
      </c>
      <c r="D37" s="1" t="s">
        <v>106</v>
      </c>
      <c r="E37" s="1" t="s">
        <v>595</v>
      </c>
      <c r="F37" s="1" t="s">
        <v>596</v>
      </c>
      <c r="G37" s="1" t="s">
        <v>1473</v>
      </c>
      <c r="H37" s="1" t="s">
        <v>597</v>
      </c>
      <c r="I37" s="1" t="s">
        <v>598</v>
      </c>
      <c r="K37" s="7" t="s">
        <v>599</v>
      </c>
      <c r="L37" s="9"/>
      <c r="M37" s="70"/>
      <c r="N37" s="1" t="s">
        <v>600</v>
      </c>
      <c r="P37" s="1" t="s">
        <v>975</v>
      </c>
      <c r="Q37" s="24" t="s">
        <v>601</v>
      </c>
      <c r="R37" s="1" t="s">
        <v>602</v>
      </c>
      <c r="S37" s="1">
        <v>20</v>
      </c>
      <c r="T37" s="1">
        <v>2080</v>
      </c>
      <c r="U37" s="1" t="s">
        <v>569</v>
      </c>
      <c r="V37" s="61" t="s">
        <v>453</v>
      </c>
      <c r="W37" s="1" t="s">
        <v>1107</v>
      </c>
      <c r="X37" s="1" t="s">
        <v>995</v>
      </c>
      <c r="Y37" s="1" t="s">
        <v>603</v>
      </c>
      <c r="Z37" s="1" t="s">
        <v>298</v>
      </c>
      <c r="AB37" s="1" t="s">
        <v>218</v>
      </c>
      <c r="AD37" s="1" t="s">
        <v>298</v>
      </c>
      <c r="AF37" s="1" t="s">
        <v>1003</v>
      </c>
      <c r="AH37" s="1" t="s">
        <v>1002</v>
      </c>
      <c r="AJ37" s="49" t="s">
        <v>1011</v>
      </c>
      <c r="AK37" s="74" t="s">
        <v>218</v>
      </c>
      <c r="AL37" s="1" t="s">
        <v>989</v>
      </c>
      <c r="AM37" s="1" t="s">
        <v>1035</v>
      </c>
      <c r="AP37" s="1" t="s">
        <v>1048</v>
      </c>
      <c r="AQ37" s="1" t="s">
        <v>1053</v>
      </c>
      <c r="AS37" s="1" t="s">
        <v>298</v>
      </c>
      <c r="AU37" s="91"/>
      <c r="AV37" s="95"/>
      <c r="AW37" s="9"/>
      <c r="AX37" s="9"/>
      <c r="BA37" s="9"/>
      <c r="BB37" s="9"/>
      <c r="BF37" s="91"/>
      <c r="BH37" s="9"/>
      <c r="BI37" s="9"/>
      <c r="BL37" s="9"/>
      <c r="BM37" s="9"/>
      <c r="BR37" s="92"/>
      <c r="BS37" s="9"/>
      <c r="BT37" s="9"/>
      <c r="BW37" s="9"/>
      <c r="BX37" s="9"/>
      <c r="CC37" s="92"/>
      <c r="CD37" s="9"/>
      <c r="CE37" s="9"/>
      <c r="CH37" s="9"/>
      <c r="CI37" s="9"/>
      <c r="CN37" s="92"/>
      <c r="CO37" s="9"/>
      <c r="CP37" s="9"/>
      <c r="CS37" s="9"/>
      <c r="CT37" s="9"/>
      <c r="CY37" s="92"/>
      <c r="CZ37" s="9"/>
      <c r="DA37" s="9"/>
      <c r="DD37" s="9"/>
      <c r="DE37" s="9"/>
      <c r="DJ37" s="92"/>
      <c r="DK37" s="9"/>
      <c r="DL37" s="9"/>
      <c r="DO37" s="9"/>
      <c r="DP37" s="9"/>
      <c r="DT37" s="90"/>
      <c r="DU37" s="1" t="s">
        <v>1076</v>
      </c>
      <c r="DV37" s="90"/>
      <c r="DW37" s="1" t="s">
        <v>298</v>
      </c>
      <c r="DX37" s="1" t="s">
        <v>1133</v>
      </c>
      <c r="DZ37" s="1" t="s">
        <v>1085</v>
      </c>
      <c r="EC37" s="90"/>
      <c r="ED37" s="1" t="s">
        <v>298</v>
      </c>
      <c r="EE37" s="1" t="s">
        <v>1088</v>
      </c>
      <c r="EG37" s="1" t="s">
        <v>218</v>
      </c>
      <c r="EI37" s="1" t="s">
        <v>298</v>
      </c>
      <c r="EJ37" s="1" t="s">
        <v>1094</v>
      </c>
      <c r="EL37" s="1" t="s">
        <v>1095</v>
      </c>
      <c r="EN37" s="91"/>
      <c r="EO37" s="1" t="s">
        <v>1097</v>
      </c>
      <c r="EP37" s="1" t="s">
        <v>298</v>
      </c>
      <c r="EQ37" s="1" t="s">
        <v>1100</v>
      </c>
      <c r="ER37" s="61" t="s">
        <v>298</v>
      </c>
    </row>
    <row r="38" spans="1:148" s="31" customFormat="1" ht="12.75" x14ac:dyDescent="0.2">
      <c r="A38" s="31">
        <v>33</v>
      </c>
      <c r="B38" s="6">
        <v>119</v>
      </c>
      <c r="C38" s="23">
        <v>42508.594444444447</v>
      </c>
      <c r="D38" s="1" t="s">
        <v>106</v>
      </c>
      <c r="E38" s="1" t="s">
        <v>604</v>
      </c>
      <c r="F38" s="1" t="s">
        <v>606</v>
      </c>
      <c r="G38" s="1" t="s">
        <v>1474</v>
      </c>
      <c r="H38" s="1" t="s">
        <v>607</v>
      </c>
      <c r="I38" s="1" t="s">
        <v>608</v>
      </c>
      <c r="J38" s="1" t="s">
        <v>609</v>
      </c>
      <c r="K38" s="7">
        <v>879537351</v>
      </c>
      <c r="L38" s="9"/>
      <c r="M38" s="70"/>
      <c r="N38" s="1" t="s">
        <v>610</v>
      </c>
      <c r="O38" s="1" t="s">
        <v>611</v>
      </c>
      <c r="P38" s="1" t="s">
        <v>974</v>
      </c>
      <c r="Q38" s="24" t="s">
        <v>612</v>
      </c>
      <c r="R38" s="1" t="s">
        <v>613</v>
      </c>
      <c r="S38" s="1">
        <v>7</v>
      </c>
      <c r="T38" s="1">
        <v>1331</v>
      </c>
      <c r="U38" s="1" t="s">
        <v>564</v>
      </c>
      <c r="V38" s="61" t="s">
        <v>322</v>
      </c>
      <c r="W38" s="1" t="s">
        <v>1112</v>
      </c>
      <c r="X38" s="1" t="s">
        <v>980</v>
      </c>
      <c r="Z38" s="1" t="s">
        <v>298</v>
      </c>
      <c r="AA38" s="1" t="s">
        <v>614</v>
      </c>
      <c r="AB38" s="1" t="s">
        <v>126</v>
      </c>
      <c r="AD38" s="1" t="s">
        <v>126</v>
      </c>
      <c r="AF38" s="1" t="s">
        <v>1001</v>
      </c>
      <c r="AG38" s="1" t="s">
        <v>615</v>
      </c>
      <c r="AH38" s="1" t="s">
        <v>1001</v>
      </c>
      <c r="AI38" s="1" t="s">
        <v>616</v>
      </c>
      <c r="AJ38" s="49" t="s">
        <v>1006</v>
      </c>
      <c r="AK38" s="74" t="s">
        <v>618</v>
      </c>
      <c r="AL38" s="1" t="s">
        <v>1018</v>
      </c>
      <c r="AM38" s="1" t="s">
        <v>1039</v>
      </c>
      <c r="AO38" s="1" t="s">
        <v>619</v>
      </c>
      <c r="AP38" s="1" t="s">
        <v>1045</v>
      </c>
      <c r="AQ38" s="9"/>
      <c r="AS38" s="1" t="s">
        <v>126</v>
      </c>
      <c r="AU38" s="61" t="s">
        <v>617</v>
      </c>
      <c r="AV38" s="95"/>
      <c r="AW38" s="9"/>
      <c r="AX38" s="9"/>
      <c r="BA38" s="9"/>
      <c r="BB38" s="9"/>
      <c r="BF38" s="91"/>
      <c r="BH38" s="9"/>
      <c r="BI38" s="9"/>
      <c r="BL38" s="9"/>
      <c r="BM38" s="9"/>
      <c r="BR38" s="92"/>
      <c r="BS38" s="9"/>
      <c r="BT38" s="9"/>
      <c r="BW38" s="9"/>
      <c r="BX38" s="9"/>
      <c r="CC38" s="92"/>
      <c r="CD38" s="9"/>
      <c r="CE38" s="9"/>
      <c r="CH38" s="9"/>
      <c r="CI38" s="9"/>
      <c r="CN38" s="92"/>
      <c r="CO38" s="9"/>
      <c r="CP38" s="9"/>
      <c r="CS38" s="9"/>
      <c r="CT38" s="9"/>
      <c r="CY38" s="92"/>
      <c r="CZ38" s="9"/>
      <c r="DA38" s="9"/>
      <c r="DD38" s="9"/>
      <c r="DE38" s="9"/>
      <c r="DJ38" s="92"/>
      <c r="DK38" s="9"/>
      <c r="DL38" s="9"/>
      <c r="DO38" s="9"/>
      <c r="DP38" s="9"/>
      <c r="DT38" s="90"/>
      <c r="DU38" s="1" t="s">
        <v>1071</v>
      </c>
      <c r="DV38" s="90"/>
      <c r="DX38" s="9"/>
      <c r="EC38" s="90"/>
      <c r="ED38" s="1" t="s">
        <v>298</v>
      </c>
      <c r="EE38" s="1" t="s">
        <v>1090</v>
      </c>
      <c r="EG38" s="1" t="s">
        <v>298</v>
      </c>
      <c r="EI38" s="1" t="s">
        <v>298</v>
      </c>
      <c r="EJ38" s="1" t="s">
        <v>1092</v>
      </c>
      <c r="EL38" s="1" t="s">
        <v>1095</v>
      </c>
      <c r="EN38" s="91"/>
      <c r="EO38" s="1" t="s">
        <v>298</v>
      </c>
      <c r="EP38" s="1" t="s">
        <v>298</v>
      </c>
      <c r="EQ38" s="1" t="s">
        <v>1100</v>
      </c>
      <c r="ER38" s="61" t="s">
        <v>1101</v>
      </c>
    </row>
    <row r="39" spans="1:148" s="31" customFormat="1" ht="12.75" x14ac:dyDescent="0.2">
      <c r="A39" s="31">
        <v>34</v>
      </c>
      <c r="B39" s="6">
        <v>120</v>
      </c>
      <c r="C39" s="23">
        <v>42508.683032407411</v>
      </c>
      <c r="D39" s="1" t="s">
        <v>106</v>
      </c>
      <c r="E39" s="1" t="s">
        <v>620</v>
      </c>
      <c r="F39" s="1" t="s">
        <v>621</v>
      </c>
      <c r="G39" s="1" t="s">
        <v>1473</v>
      </c>
      <c r="H39" s="1" t="s">
        <v>622</v>
      </c>
      <c r="I39" s="1" t="s">
        <v>623</v>
      </c>
      <c r="K39" s="7" t="s">
        <v>624</v>
      </c>
      <c r="L39" s="9"/>
      <c r="M39" s="70"/>
      <c r="N39" s="1" t="s">
        <v>625</v>
      </c>
      <c r="P39" s="1" t="s">
        <v>975</v>
      </c>
      <c r="Q39" s="24" t="s">
        <v>626</v>
      </c>
      <c r="R39" s="1" t="s">
        <v>627</v>
      </c>
      <c r="S39" s="26">
        <v>42371</v>
      </c>
      <c r="T39" s="1">
        <v>6530</v>
      </c>
      <c r="U39" s="1" t="s">
        <v>628</v>
      </c>
      <c r="V39" s="61" t="s">
        <v>554</v>
      </c>
      <c r="W39" s="1" t="s">
        <v>1107</v>
      </c>
      <c r="X39" s="1" t="s">
        <v>986</v>
      </c>
      <c r="Z39" s="1" t="s">
        <v>298</v>
      </c>
      <c r="AA39" s="1" t="s">
        <v>629</v>
      </c>
      <c r="AB39" s="1" t="s">
        <v>126</v>
      </c>
      <c r="AD39" s="1" t="s">
        <v>298</v>
      </c>
      <c r="AE39" s="1" t="s">
        <v>630</v>
      </c>
      <c r="AF39" s="1" t="s">
        <v>1002</v>
      </c>
      <c r="AH39" s="1" t="s">
        <v>1002</v>
      </c>
      <c r="AJ39" s="49" t="s">
        <v>1009</v>
      </c>
      <c r="AK39" s="74" t="s">
        <v>631</v>
      </c>
      <c r="AL39" s="1" t="s">
        <v>1022</v>
      </c>
      <c r="AM39" s="1" t="s">
        <v>1035</v>
      </c>
      <c r="AO39" s="1" t="s">
        <v>632</v>
      </c>
      <c r="AP39" s="1" t="s">
        <v>1044</v>
      </c>
      <c r="AQ39" s="9"/>
      <c r="AS39" s="1" t="s">
        <v>218</v>
      </c>
      <c r="AU39" s="61" t="s">
        <v>633</v>
      </c>
      <c r="AV39" s="95"/>
      <c r="AW39" s="9"/>
      <c r="AX39" s="9"/>
      <c r="BA39" s="9"/>
      <c r="BB39" s="9"/>
      <c r="BF39" s="91"/>
      <c r="BH39" s="9"/>
      <c r="BI39" s="9"/>
      <c r="BL39" s="9"/>
      <c r="BM39" s="9"/>
      <c r="BR39" s="92"/>
      <c r="BS39" s="9"/>
      <c r="BT39" s="9"/>
      <c r="BW39" s="9"/>
      <c r="BX39" s="9"/>
      <c r="CC39" s="92"/>
      <c r="CD39" s="9"/>
      <c r="CE39" s="9"/>
      <c r="CH39" s="9"/>
      <c r="CI39" s="9"/>
      <c r="CN39" s="92"/>
      <c r="CO39" s="9"/>
      <c r="CP39" s="9"/>
      <c r="CS39" s="9"/>
      <c r="CT39" s="9"/>
      <c r="CY39" s="92"/>
      <c r="CZ39" s="9"/>
      <c r="DA39" s="9"/>
      <c r="DD39" s="9"/>
      <c r="DE39" s="9"/>
      <c r="DJ39" s="92"/>
      <c r="DK39" s="9"/>
      <c r="DL39" s="9"/>
      <c r="DO39" s="9"/>
      <c r="DP39" s="9"/>
      <c r="DT39" s="90"/>
      <c r="DU39" s="1" t="s">
        <v>1081</v>
      </c>
      <c r="DV39" s="68" t="s">
        <v>634</v>
      </c>
      <c r="DW39" s="1" t="s">
        <v>298</v>
      </c>
      <c r="DX39" s="1" t="s">
        <v>1134</v>
      </c>
      <c r="DZ39" s="1" t="s">
        <v>1084</v>
      </c>
      <c r="EA39" s="1" t="s">
        <v>635</v>
      </c>
      <c r="EB39" s="1" t="s">
        <v>636</v>
      </c>
      <c r="EC39" s="90"/>
      <c r="ED39" s="1" t="s">
        <v>298</v>
      </c>
      <c r="EE39" s="1" t="s">
        <v>1090</v>
      </c>
      <c r="EF39" s="1" t="s">
        <v>637</v>
      </c>
      <c r="EG39" s="1" t="s">
        <v>218</v>
      </c>
      <c r="EI39" s="1" t="s">
        <v>126</v>
      </c>
      <c r="EJ39" s="1" t="s">
        <v>1092</v>
      </c>
      <c r="EK39" s="1" t="s">
        <v>218</v>
      </c>
      <c r="EL39" s="1" t="s">
        <v>1092</v>
      </c>
      <c r="EM39" s="1" t="s">
        <v>218</v>
      </c>
      <c r="EN39" s="61" t="s">
        <v>218</v>
      </c>
      <c r="EO39" s="1" t="s">
        <v>298</v>
      </c>
      <c r="EP39" s="1" t="s">
        <v>298</v>
      </c>
      <c r="EQ39" s="1" t="s">
        <v>1100</v>
      </c>
      <c r="ER39" s="61" t="s">
        <v>298</v>
      </c>
    </row>
    <row r="40" spans="1:148" s="31" customFormat="1" ht="12.75" x14ac:dyDescent="0.2">
      <c r="A40" s="31">
        <v>35</v>
      </c>
      <c r="B40" s="6">
        <v>121</v>
      </c>
      <c r="C40" s="23">
        <v>42509.331956018519</v>
      </c>
      <c r="D40" s="1" t="s">
        <v>106</v>
      </c>
      <c r="E40" s="1" t="s">
        <v>638</v>
      </c>
      <c r="F40" s="1" t="s">
        <v>639</v>
      </c>
      <c r="G40" s="1" t="s">
        <v>1474</v>
      </c>
      <c r="H40" s="1" t="s">
        <v>640</v>
      </c>
      <c r="I40" s="1" t="s">
        <v>641</v>
      </c>
      <c r="K40" s="25">
        <f>38923097004</f>
        <v>38923097004</v>
      </c>
      <c r="L40" s="9"/>
      <c r="M40" s="70"/>
      <c r="N40" s="1" t="s">
        <v>642</v>
      </c>
      <c r="O40" s="1" t="s">
        <v>643</v>
      </c>
      <c r="P40" s="1" t="s">
        <v>973</v>
      </c>
      <c r="Q40" s="24" t="s">
        <v>644</v>
      </c>
      <c r="R40" s="1" t="s">
        <v>645</v>
      </c>
      <c r="S40" s="1">
        <v>28</v>
      </c>
      <c r="T40" s="1">
        <v>1000</v>
      </c>
      <c r="U40" s="1" t="s">
        <v>476</v>
      </c>
      <c r="V40" s="61" t="s">
        <v>477</v>
      </c>
      <c r="W40" s="1" t="s">
        <v>1108</v>
      </c>
      <c r="X40" s="1" t="s">
        <v>980</v>
      </c>
      <c r="Z40" s="1" t="s">
        <v>126</v>
      </c>
      <c r="AB40" s="1" t="s">
        <v>126</v>
      </c>
      <c r="AD40" s="1" t="s">
        <v>126</v>
      </c>
      <c r="AF40" s="1" t="s">
        <v>1001</v>
      </c>
      <c r="AH40" s="1" t="s">
        <v>1000</v>
      </c>
      <c r="AJ40" s="49" t="s">
        <v>1008</v>
      </c>
      <c r="AK40" s="74" t="s">
        <v>646</v>
      </c>
      <c r="AL40" s="1" t="s">
        <v>102</v>
      </c>
      <c r="AM40" s="9"/>
      <c r="AP40" s="9"/>
      <c r="AQ40" s="9"/>
      <c r="AS40" s="1" t="s">
        <v>298</v>
      </c>
      <c r="AU40" s="91"/>
      <c r="AV40" s="95"/>
      <c r="AW40" s="9"/>
      <c r="AX40" s="9"/>
      <c r="BA40" s="9"/>
      <c r="BB40" s="9"/>
      <c r="BF40" s="91"/>
      <c r="BH40" s="9"/>
      <c r="BI40" s="9"/>
      <c r="BL40" s="9"/>
      <c r="BM40" s="9"/>
      <c r="BR40" s="92"/>
      <c r="BS40" s="9"/>
      <c r="BT40" s="9"/>
      <c r="BW40" s="9"/>
      <c r="BX40" s="9"/>
      <c r="CC40" s="92"/>
      <c r="CD40" s="9"/>
      <c r="CE40" s="9"/>
      <c r="CH40" s="9"/>
      <c r="CI40" s="9"/>
      <c r="CN40" s="92"/>
      <c r="CO40" s="9"/>
      <c r="CP40" s="9"/>
      <c r="CS40" s="9"/>
      <c r="CT40" s="9"/>
      <c r="CY40" s="92"/>
      <c r="CZ40" s="9"/>
      <c r="DA40" s="9"/>
      <c r="DD40" s="9"/>
      <c r="DE40" s="9"/>
      <c r="DJ40" s="92"/>
      <c r="DK40" s="9"/>
      <c r="DL40" s="9"/>
      <c r="DO40" s="9"/>
      <c r="DP40" s="9"/>
      <c r="DT40" s="90"/>
      <c r="DU40" s="1" t="s">
        <v>1071</v>
      </c>
      <c r="DV40" s="90"/>
      <c r="DX40" s="9"/>
      <c r="EC40" s="90"/>
      <c r="ED40" s="1" t="s">
        <v>218</v>
      </c>
      <c r="EE40" s="9"/>
      <c r="EG40" s="1" t="s">
        <v>126</v>
      </c>
      <c r="EI40" s="1" t="s">
        <v>126</v>
      </c>
      <c r="EJ40" s="1" t="s">
        <v>1092</v>
      </c>
      <c r="EL40" s="1" t="s">
        <v>1092</v>
      </c>
      <c r="EN40" s="91"/>
      <c r="EO40" s="1" t="s">
        <v>298</v>
      </c>
      <c r="EP40" s="1" t="s">
        <v>298</v>
      </c>
      <c r="EQ40" s="1" t="s">
        <v>1100</v>
      </c>
      <c r="ER40" s="61" t="s">
        <v>1101</v>
      </c>
    </row>
    <row r="41" spans="1:148" s="31" customFormat="1" ht="12.75" x14ac:dyDescent="0.2">
      <c r="A41" s="31">
        <v>36</v>
      </c>
      <c r="B41" s="6">
        <v>126</v>
      </c>
      <c r="C41" s="23">
        <v>42510.620833333334</v>
      </c>
      <c r="D41" s="1" t="s">
        <v>106</v>
      </c>
      <c r="E41" s="1" t="s">
        <v>648</v>
      </c>
      <c r="F41" s="1" t="s">
        <v>649</v>
      </c>
      <c r="G41" s="1" t="s">
        <v>1474</v>
      </c>
      <c r="H41" s="1" t="s">
        <v>650</v>
      </c>
      <c r="I41" s="1" t="s">
        <v>651</v>
      </c>
      <c r="J41" s="1" t="s">
        <v>652</v>
      </c>
      <c r="K41" s="25">
        <f>90-212-285-6813</f>
        <v>-7220</v>
      </c>
      <c r="L41" s="9"/>
      <c r="M41" s="70"/>
      <c r="N41" s="1" t="s">
        <v>653</v>
      </c>
      <c r="O41" s="1" t="s">
        <v>654</v>
      </c>
      <c r="P41" s="1" t="s">
        <v>974</v>
      </c>
      <c r="Q41" s="24" t="s">
        <v>655</v>
      </c>
      <c r="R41" s="1" t="s">
        <v>656</v>
      </c>
      <c r="S41" s="1" t="s">
        <v>657</v>
      </c>
      <c r="T41" s="1">
        <v>34469</v>
      </c>
      <c r="U41" s="1" t="s">
        <v>658</v>
      </c>
      <c r="V41" s="61" t="s">
        <v>554</v>
      </c>
      <c r="W41" s="1" t="s">
        <v>1110</v>
      </c>
      <c r="X41" s="1" t="s">
        <v>996</v>
      </c>
      <c r="Y41" s="1" t="s">
        <v>659</v>
      </c>
      <c r="Z41" s="1" t="s">
        <v>218</v>
      </c>
      <c r="AB41" s="1" t="s">
        <v>126</v>
      </c>
      <c r="AD41" s="1" t="s">
        <v>126</v>
      </c>
      <c r="AF41" s="1" t="s">
        <v>1003</v>
      </c>
      <c r="AH41" s="1" t="s">
        <v>1002</v>
      </c>
      <c r="AJ41" s="49" t="s">
        <v>1012</v>
      </c>
      <c r="AK41" s="74" t="s">
        <v>661</v>
      </c>
      <c r="AL41" s="1" t="s">
        <v>1031</v>
      </c>
      <c r="AM41" s="1" t="s">
        <v>1037</v>
      </c>
      <c r="AP41" s="1" t="s">
        <v>660</v>
      </c>
      <c r="AQ41" s="9"/>
      <c r="AS41" s="1" t="s">
        <v>298</v>
      </c>
      <c r="AU41" s="91"/>
      <c r="AV41" s="95"/>
      <c r="AW41" s="9"/>
      <c r="AX41" s="9"/>
      <c r="BA41" s="9"/>
      <c r="BB41" s="9"/>
      <c r="BF41" s="91"/>
      <c r="BH41" s="9"/>
      <c r="BI41" s="9"/>
      <c r="BL41" s="9"/>
      <c r="BM41" s="9"/>
      <c r="BR41" s="92"/>
      <c r="BS41" s="9"/>
      <c r="BT41" s="9"/>
      <c r="BW41" s="9"/>
      <c r="BX41" s="9"/>
      <c r="CC41" s="92"/>
      <c r="CD41" s="9"/>
      <c r="CE41" s="9"/>
      <c r="CH41" s="9"/>
      <c r="CI41" s="9"/>
      <c r="CN41" s="92"/>
      <c r="CO41" s="9"/>
      <c r="CP41" s="9"/>
      <c r="CS41" s="9"/>
      <c r="CT41" s="9"/>
      <c r="CY41" s="92"/>
      <c r="CZ41" s="9"/>
      <c r="DA41" s="9"/>
      <c r="DD41" s="9"/>
      <c r="DE41" s="9"/>
      <c r="DJ41" s="92"/>
      <c r="DK41" s="9"/>
      <c r="DL41" s="9"/>
      <c r="DO41" s="9"/>
      <c r="DP41" s="9"/>
      <c r="DT41" s="90"/>
      <c r="DU41" s="26" t="s">
        <v>1069</v>
      </c>
      <c r="DV41" s="90"/>
      <c r="DW41" s="1" t="s">
        <v>298</v>
      </c>
      <c r="DX41" s="1" t="s">
        <v>1125</v>
      </c>
      <c r="DZ41" s="1" t="s">
        <v>1084</v>
      </c>
      <c r="EA41" s="1" t="s">
        <v>662</v>
      </c>
      <c r="EB41" s="1" t="s">
        <v>663</v>
      </c>
      <c r="EC41" s="90"/>
      <c r="ED41" s="1" t="s">
        <v>298</v>
      </c>
      <c r="EE41" s="1" t="s">
        <v>1088</v>
      </c>
      <c r="EG41" s="1" t="s">
        <v>218</v>
      </c>
      <c r="EI41" s="1" t="s">
        <v>126</v>
      </c>
      <c r="EJ41" s="1" t="s">
        <v>1093</v>
      </c>
      <c r="EL41" s="1" t="s">
        <v>1095</v>
      </c>
      <c r="EN41" s="91"/>
      <c r="EO41" s="1" t="s">
        <v>1097</v>
      </c>
      <c r="EP41" s="1" t="s">
        <v>298</v>
      </c>
      <c r="EQ41" s="1" t="s">
        <v>1100</v>
      </c>
      <c r="ER41" s="61" t="s">
        <v>298</v>
      </c>
    </row>
    <row r="42" spans="1:148" s="31" customFormat="1" ht="12.75" x14ac:dyDescent="0.2">
      <c r="A42" s="31">
        <v>37</v>
      </c>
      <c r="B42" s="6">
        <v>129</v>
      </c>
      <c r="C42" s="23">
        <v>42513.344201388885</v>
      </c>
      <c r="D42" s="1" t="s">
        <v>106</v>
      </c>
      <c r="E42" s="1" t="s">
        <v>426</v>
      </c>
      <c r="F42" s="1" t="s">
        <v>664</v>
      </c>
      <c r="G42" s="1" t="s">
        <v>1473</v>
      </c>
      <c r="H42" s="1" t="s">
        <v>665</v>
      </c>
      <c r="I42" s="1" t="s">
        <v>666</v>
      </c>
      <c r="J42" s="1" t="s">
        <v>667</v>
      </c>
      <c r="K42" s="7" t="s">
        <v>668</v>
      </c>
      <c r="L42" s="9"/>
      <c r="M42" s="70"/>
      <c r="N42" s="1" t="s">
        <v>669</v>
      </c>
      <c r="O42" s="1" t="s">
        <v>670</v>
      </c>
      <c r="P42" s="1" t="s">
        <v>973</v>
      </c>
      <c r="Q42" s="24" t="s">
        <v>671</v>
      </c>
      <c r="R42" s="1" t="s">
        <v>672</v>
      </c>
      <c r="S42" s="1">
        <v>12</v>
      </c>
      <c r="T42" s="1">
        <v>6125</v>
      </c>
      <c r="U42" s="1" t="s">
        <v>673</v>
      </c>
      <c r="V42" s="61" t="s">
        <v>554</v>
      </c>
      <c r="W42" s="1" t="s">
        <v>999</v>
      </c>
      <c r="X42" s="1" t="s">
        <v>980</v>
      </c>
      <c r="Z42" s="1" t="s">
        <v>298</v>
      </c>
      <c r="AA42" s="1" t="s">
        <v>674</v>
      </c>
      <c r="AB42" s="1" t="s">
        <v>126</v>
      </c>
      <c r="AD42" s="1" t="s">
        <v>126</v>
      </c>
      <c r="AF42" s="1" t="s">
        <v>1001</v>
      </c>
      <c r="AH42" s="1" t="s">
        <v>1000</v>
      </c>
      <c r="AJ42" s="49" t="s">
        <v>1014</v>
      </c>
      <c r="AK42" s="74" t="s">
        <v>675</v>
      </c>
      <c r="AL42" s="1" t="s">
        <v>102</v>
      </c>
      <c r="AM42" s="1" t="s">
        <v>1038</v>
      </c>
      <c r="AP42" s="1" t="s">
        <v>660</v>
      </c>
      <c r="AQ42" s="9"/>
      <c r="AS42" s="1" t="s">
        <v>126</v>
      </c>
      <c r="AU42" s="61" t="s">
        <v>676</v>
      </c>
      <c r="AV42" s="95"/>
      <c r="AW42" s="9"/>
      <c r="AX42" s="9"/>
      <c r="BA42" s="9"/>
      <c r="BB42" s="9"/>
      <c r="BF42" s="91"/>
      <c r="BH42" s="9"/>
      <c r="BI42" s="9"/>
      <c r="BL42" s="9"/>
      <c r="BM42" s="9"/>
      <c r="BR42" s="92"/>
      <c r="BS42" s="9"/>
      <c r="BT42" s="9"/>
      <c r="BW42" s="9"/>
      <c r="BX42" s="9"/>
      <c r="CC42" s="92"/>
      <c r="CD42" s="9"/>
      <c r="CE42" s="9"/>
      <c r="CH42" s="9"/>
      <c r="CI42" s="9"/>
      <c r="CN42" s="92"/>
      <c r="CO42" s="9"/>
      <c r="CP42" s="9"/>
      <c r="CS42" s="9"/>
      <c r="CT42" s="9"/>
      <c r="CY42" s="92"/>
      <c r="CZ42" s="9"/>
      <c r="DA42" s="9"/>
      <c r="DD42" s="9"/>
      <c r="DE42" s="9"/>
      <c r="DJ42" s="92"/>
      <c r="DK42" s="9"/>
      <c r="DL42" s="9"/>
      <c r="DO42" s="9"/>
      <c r="DP42" s="9"/>
      <c r="DT42" s="90"/>
      <c r="DU42" s="1" t="s">
        <v>1071</v>
      </c>
      <c r="DV42" s="68" t="s">
        <v>677</v>
      </c>
      <c r="DW42" s="1" t="s">
        <v>298</v>
      </c>
      <c r="DX42" s="1" t="s">
        <v>1082</v>
      </c>
      <c r="DY42" s="1" t="s">
        <v>678</v>
      </c>
      <c r="DZ42" s="1" t="s">
        <v>1083</v>
      </c>
      <c r="EA42" s="1" t="s">
        <v>679</v>
      </c>
      <c r="EB42" s="1" t="s">
        <v>680</v>
      </c>
      <c r="EC42" s="67" t="s">
        <v>681</v>
      </c>
      <c r="ED42" s="1" t="s">
        <v>298</v>
      </c>
      <c r="EE42" s="1" t="s">
        <v>1090</v>
      </c>
      <c r="EF42" s="1" t="s">
        <v>682</v>
      </c>
      <c r="EG42" s="1" t="s">
        <v>298</v>
      </c>
      <c r="EH42" s="1" t="s">
        <v>683</v>
      </c>
      <c r="EJ42" s="1" t="s">
        <v>1092</v>
      </c>
      <c r="EL42" s="1" t="s">
        <v>1095</v>
      </c>
      <c r="EN42" s="91"/>
      <c r="EO42" s="1" t="s">
        <v>298</v>
      </c>
      <c r="EP42" s="1" t="s">
        <v>218</v>
      </c>
      <c r="EQ42" s="1" t="s">
        <v>1098</v>
      </c>
      <c r="ER42" s="61" t="s">
        <v>298</v>
      </c>
    </row>
    <row r="43" spans="1:148" s="31" customFormat="1" ht="12.75" x14ac:dyDescent="0.2">
      <c r="A43" s="31">
        <v>38</v>
      </c>
      <c r="B43" s="6">
        <v>131</v>
      </c>
      <c r="C43" s="23">
        <v>42513.38003472222</v>
      </c>
      <c r="D43" s="1" t="s">
        <v>106</v>
      </c>
      <c r="E43" s="1" t="s">
        <v>684</v>
      </c>
      <c r="F43" s="1" t="s">
        <v>685</v>
      </c>
      <c r="G43" s="1" t="s">
        <v>1473</v>
      </c>
      <c r="H43" s="1" t="s">
        <v>686</v>
      </c>
      <c r="I43" s="1" t="s">
        <v>687</v>
      </c>
      <c r="J43" s="1" t="s">
        <v>688</v>
      </c>
      <c r="K43" s="25">
        <f>905072338909</f>
        <v>905072338909</v>
      </c>
      <c r="L43" s="9"/>
      <c r="M43" s="70"/>
      <c r="N43" s="1" t="s">
        <v>689</v>
      </c>
      <c r="O43" s="1" t="s">
        <v>690</v>
      </c>
      <c r="P43" s="1" t="s">
        <v>973</v>
      </c>
      <c r="Q43" s="24" t="s">
        <v>691</v>
      </c>
      <c r="R43" s="1" t="s">
        <v>692</v>
      </c>
      <c r="S43" s="1" t="s">
        <v>693</v>
      </c>
      <c r="T43" s="1">
        <v>6100</v>
      </c>
      <c r="U43" s="1" t="s">
        <v>694</v>
      </c>
      <c r="V43" s="61" t="s">
        <v>554</v>
      </c>
      <c r="W43" s="1" t="s">
        <v>1107</v>
      </c>
      <c r="X43" s="1" t="s">
        <v>982</v>
      </c>
      <c r="Z43" s="1" t="s">
        <v>298</v>
      </c>
      <c r="AB43" s="1" t="s">
        <v>126</v>
      </c>
      <c r="AD43" s="1" t="s">
        <v>126</v>
      </c>
      <c r="AF43" s="1" t="s">
        <v>1003</v>
      </c>
      <c r="AH43" s="1" t="s">
        <v>1003</v>
      </c>
      <c r="AJ43" s="49" t="s">
        <v>1008</v>
      </c>
      <c r="AK43" s="74" t="s">
        <v>695</v>
      </c>
      <c r="AL43" s="1" t="s">
        <v>104</v>
      </c>
      <c r="AM43" s="1" t="s">
        <v>1037</v>
      </c>
      <c r="AO43" s="1" t="s">
        <v>696</v>
      </c>
      <c r="AP43" s="1" t="s">
        <v>660</v>
      </c>
      <c r="AQ43" s="9"/>
      <c r="AS43" s="1" t="s">
        <v>218</v>
      </c>
      <c r="AU43" s="61" t="s">
        <v>697</v>
      </c>
      <c r="AV43" s="95"/>
      <c r="AW43" s="9"/>
      <c r="AX43" s="9"/>
      <c r="BA43" s="9"/>
      <c r="BB43" s="9"/>
      <c r="BF43" s="91"/>
      <c r="BH43" s="9"/>
      <c r="BI43" s="9"/>
      <c r="BL43" s="9"/>
      <c r="BM43" s="9"/>
      <c r="BR43" s="92"/>
      <c r="BS43" s="9"/>
      <c r="BT43" s="9"/>
      <c r="BW43" s="9"/>
      <c r="BX43" s="9"/>
      <c r="CC43" s="92"/>
      <c r="CD43" s="9"/>
      <c r="CE43" s="9"/>
      <c r="CH43" s="9"/>
      <c r="CI43" s="9"/>
      <c r="CN43" s="92"/>
      <c r="CO43" s="9"/>
      <c r="CP43" s="9"/>
      <c r="CS43" s="9"/>
      <c r="CT43" s="9"/>
      <c r="CY43" s="92"/>
      <c r="CZ43" s="9"/>
      <c r="DA43" s="9"/>
      <c r="DD43" s="9"/>
      <c r="DE43" s="9"/>
      <c r="DJ43" s="92"/>
      <c r="DK43" s="9"/>
      <c r="DL43" s="9"/>
      <c r="DO43" s="9"/>
      <c r="DP43" s="9"/>
      <c r="DT43" s="90"/>
      <c r="DU43" s="1" t="s">
        <v>1065</v>
      </c>
      <c r="DV43" s="90"/>
      <c r="DX43" s="9"/>
      <c r="EC43" s="90"/>
      <c r="ED43" s="1" t="s">
        <v>126</v>
      </c>
      <c r="EE43" s="9"/>
      <c r="EG43" s="1" t="s">
        <v>298</v>
      </c>
      <c r="EH43" s="1" t="s">
        <v>698</v>
      </c>
      <c r="EI43" s="1" t="s">
        <v>298</v>
      </c>
      <c r="EJ43" s="1" t="s">
        <v>218</v>
      </c>
      <c r="EL43" s="1" t="s">
        <v>218</v>
      </c>
      <c r="EN43" s="61" t="s">
        <v>699</v>
      </c>
      <c r="EO43" s="1" t="s">
        <v>298</v>
      </c>
      <c r="EP43" s="1" t="s">
        <v>298</v>
      </c>
      <c r="EQ43" s="1" t="s">
        <v>1100</v>
      </c>
      <c r="ER43" s="61" t="s">
        <v>298</v>
      </c>
    </row>
    <row r="44" spans="1:148" s="31" customFormat="1" ht="12.75" x14ac:dyDescent="0.2">
      <c r="A44" s="31">
        <v>39</v>
      </c>
      <c r="B44" s="6">
        <v>135</v>
      </c>
      <c r="C44" s="23">
        <v>42515.648321759261</v>
      </c>
      <c r="D44" s="1" t="s">
        <v>106</v>
      </c>
      <c r="E44" s="1" t="s">
        <v>647</v>
      </c>
      <c r="F44" s="1" t="s">
        <v>700</v>
      </c>
      <c r="G44" s="1" t="s">
        <v>1473</v>
      </c>
      <c r="H44" s="1" t="s">
        <v>701</v>
      </c>
      <c r="I44" s="1" t="s">
        <v>702</v>
      </c>
      <c r="K44" s="25">
        <f>903124737080</f>
        <v>903124737080</v>
      </c>
      <c r="L44" s="9"/>
      <c r="M44" s="70"/>
      <c r="N44" s="1" t="s">
        <v>703</v>
      </c>
      <c r="P44" s="1" t="s">
        <v>975</v>
      </c>
      <c r="Q44" s="24" t="s">
        <v>704</v>
      </c>
      <c r="R44" s="1" t="s">
        <v>705</v>
      </c>
      <c r="S44" s="1" t="s">
        <v>706</v>
      </c>
      <c r="T44" s="1">
        <v>6520</v>
      </c>
      <c r="U44" s="1" t="s">
        <v>707</v>
      </c>
      <c r="V44" s="61" t="s">
        <v>554</v>
      </c>
      <c r="W44" s="1" t="s">
        <v>1107</v>
      </c>
      <c r="X44" s="1" t="s">
        <v>989</v>
      </c>
      <c r="Y44" s="1" t="s">
        <v>708</v>
      </c>
      <c r="Z44" s="1" t="s">
        <v>126</v>
      </c>
      <c r="AB44" s="1" t="s">
        <v>126</v>
      </c>
      <c r="AD44" s="1" t="s">
        <v>126</v>
      </c>
      <c r="AF44" s="1" t="s">
        <v>1000</v>
      </c>
      <c r="AH44" s="1" t="s">
        <v>1001</v>
      </c>
      <c r="AI44" s="1" t="s">
        <v>709</v>
      </c>
      <c r="AJ44" s="49" t="s">
        <v>1013</v>
      </c>
      <c r="AK44" s="92"/>
      <c r="AL44" s="9"/>
      <c r="AM44" s="1" t="s">
        <v>1035</v>
      </c>
      <c r="AP44" s="9"/>
      <c r="AQ44" s="9"/>
      <c r="AU44" s="91"/>
      <c r="AV44" s="95"/>
      <c r="AW44" s="9"/>
      <c r="AX44" s="9"/>
      <c r="BA44" s="9"/>
      <c r="BB44" s="9"/>
      <c r="BF44" s="91"/>
      <c r="BH44" s="9"/>
      <c r="BI44" s="9"/>
      <c r="BL44" s="9"/>
      <c r="BM44" s="9"/>
      <c r="BR44" s="92"/>
      <c r="BS44" s="9"/>
      <c r="BT44" s="9"/>
      <c r="BW44" s="9"/>
      <c r="BX44" s="9"/>
      <c r="CC44" s="92"/>
      <c r="CD44" s="9"/>
      <c r="CE44" s="9"/>
      <c r="CH44" s="9"/>
      <c r="CI44" s="9"/>
      <c r="CN44" s="92"/>
      <c r="CO44" s="9"/>
      <c r="CP44" s="9"/>
      <c r="CS44" s="9"/>
      <c r="CT44" s="9"/>
      <c r="CY44" s="92"/>
      <c r="CZ44" s="9"/>
      <c r="DA44" s="9"/>
      <c r="DD44" s="9"/>
      <c r="DE44" s="9"/>
      <c r="DJ44" s="92"/>
      <c r="DK44" s="9"/>
      <c r="DL44" s="9"/>
      <c r="DO44" s="9"/>
      <c r="DP44" s="9"/>
      <c r="DT44" s="90"/>
      <c r="DU44" s="1"/>
      <c r="DV44" s="90"/>
      <c r="DW44" s="1" t="s">
        <v>126</v>
      </c>
      <c r="DX44" s="9"/>
      <c r="EC44" s="90"/>
      <c r="ED44" s="1" t="s">
        <v>298</v>
      </c>
      <c r="EE44" s="1" t="s">
        <v>1090</v>
      </c>
      <c r="EF44" s="1" t="s">
        <v>710</v>
      </c>
      <c r="EG44" s="1" t="s">
        <v>298</v>
      </c>
      <c r="EH44" s="1" t="s">
        <v>710</v>
      </c>
      <c r="EI44" s="1" t="s">
        <v>298</v>
      </c>
      <c r="EJ44" s="1" t="s">
        <v>1093</v>
      </c>
      <c r="EL44" s="1" t="s">
        <v>1095</v>
      </c>
      <c r="EN44" s="91"/>
      <c r="EO44" s="1" t="s">
        <v>298</v>
      </c>
      <c r="EP44" s="1" t="s">
        <v>298</v>
      </c>
      <c r="EQ44" s="1" t="s">
        <v>1100</v>
      </c>
      <c r="ER44" s="61" t="s">
        <v>298</v>
      </c>
    </row>
    <row r="45" spans="1:148" s="31" customFormat="1" ht="15.75" customHeight="1" x14ac:dyDescent="0.2">
      <c r="A45" s="31">
        <v>40</v>
      </c>
      <c r="B45" s="6">
        <v>138</v>
      </c>
      <c r="C45" s="23">
        <v>42516.345416666663</v>
      </c>
      <c r="D45" s="1" t="s">
        <v>106</v>
      </c>
      <c r="E45" s="1" t="s">
        <v>711</v>
      </c>
      <c r="F45" s="1" t="s">
        <v>712</v>
      </c>
      <c r="G45" s="1" t="s">
        <v>1474</v>
      </c>
      <c r="H45" s="1" t="s">
        <v>713</v>
      </c>
      <c r="I45" s="1" t="s">
        <v>714</v>
      </c>
      <c r="K45" s="7">
        <v>35722208617</v>
      </c>
      <c r="L45" s="9"/>
      <c r="M45" s="70"/>
      <c r="N45" s="1" t="s">
        <v>715</v>
      </c>
      <c r="P45" s="1" t="s">
        <v>974</v>
      </c>
      <c r="Q45" s="24" t="s">
        <v>716</v>
      </c>
      <c r="R45" s="1" t="s">
        <v>717</v>
      </c>
      <c r="S45" s="1">
        <v>20</v>
      </c>
      <c r="T45" s="1">
        <v>2121</v>
      </c>
      <c r="U45" s="1" t="s">
        <v>718</v>
      </c>
      <c r="V45" s="61" t="s">
        <v>161</v>
      </c>
      <c r="W45" s="1" t="s">
        <v>1108</v>
      </c>
      <c r="X45" s="1" t="s">
        <v>997</v>
      </c>
      <c r="Y45" s="1" t="s">
        <v>719</v>
      </c>
      <c r="Z45" s="1" t="s">
        <v>298</v>
      </c>
      <c r="AA45" s="1" t="s">
        <v>720</v>
      </c>
      <c r="AB45" s="1" t="s">
        <v>298</v>
      </c>
      <c r="AC45" s="1" t="s">
        <v>721</v>
      </c>
      <c r="AD45" s="1" t="s">
        <v>126</v>
      </c>
      <c r="AF45" s="1" t="s">
        <v>1001</v>
      </c>
      <c r="AH45" s="1" t="s">
        <v>1003</v>
      </c>
      <c r="AJ45" s="49" t="s">
        <v>1006</v>
      </c>
      <c r="AK45" s="94" t="s">
        <v>722</v>
      </c>
      <c r="AL45" s="1" t="s">
        <v>1015</v>
      </c>
      <c r="AM45" s="9"/>
      <c r="AP45" s="9"/>
      <c r="AQ45" s="9"/>
      <c r="AS45" s="1" t="s">
        <v>298</v>
      </c>
      <c r="AT45" s="24" t="s">
        <v>723</v>
      </c>
      <c r="AU45" s="91"/>
      <c r="AV45" s="95"/>
      <c r="AW45" s="9"/>
      <c r="AX45" s="9"/>
      <c r="BA45" s="9"/>
      <c r="BB45" s="9"/>
      <c r="BF45" s="91"/>
      <c r="BH45" s="9"/>
      <c r="BI45" s="9"/>
      <c r="BL45" s="9"/>
      <c r="BM45" s="9"/>
      <c r="BR45" s="92"/>
      <c r="BS45" s="9"/>
      <c r="BT45" s="9"/>
      <c r="BW45" s="9"/>
      <c r="BX45" s="9"/>
      <c r="CC45" s="92"/>
      <c r="CD45" s="9"/>
      <c r="CE45" s="9"/>
      <c r="CH45" s="9"/>
      <c r="CI45" s="9"/>
      <c r="CN45" s="92"/>
      <c r="CO45" s="9"/>
      <c r="CP45" s="9"/>
      <c r="CS45" s="9"/>
      <c r="CT45" s="9"/>
      <c r="CY45" s="92"/>
      <c r="CZ45" s="9"/>
      <c r="DA45" s="9"/>
      <c r="DD45" s="9"/>
      <c r="DE45" s="9"/>
      <c r="DJ45" s="92"/>
      <c r="DK45" s="9"/>
      <c r="DL45" s="9"/>
      <c r="DO45" s="9"/>
      <c r="DP45" s="9"/>
      <c r="DT45" s="90"/>
      <c r="DU45" s="26" t="s">
        <v>1120</v>
      </c>
      <c r="DV45" s="90"/>
      <c r="DX45" s="9"/>
      <c r="EC45" s="90"/>
      <c r="ED45" s="1" t="s">
        <v>298</v>
      </c>
      <c r="EE45" s="1" t="s">
        <v>1089</v>
      </c>
      <c r="EG45" s="1" t="s">
        <v>298</v>
      </c>
      <c r="EI45" s="1" t="s">
        <v>126</v>
      </c>
      <c r="EJ45" s="1" t="s">
        <v>1093</v>
      </c>
      <c r="EL45" s="1" t="s">
        <v>1095</v>
      </c>
      <c r="EN45" s="91"/>
      <c r="EO45" s="1" t="s">
        <v>298</v>
      </c>
      <c r="EP45" s="1" t="s">
        <v>298</v>
      </c>
      <c r="EQ45" s="1" t="s">
        <v>1100</v>
      </c>
      <c r="ER45" s="61" t="s">
        <v>298</v>
      </c>
    </row>
    <row r="46" spans="1:148" s="31" customFormat="1" ht="12.75" x14ac:dyDescent="0.2">
      <c r="A46" s="31">
        <v>41</v>
      </c>
      <c r="B46" s="6">
        <v>146</v>
      </c>
      <c r="C46" s="23">
        <v>42517.506793981483</v>
      </c>
      <c r="D46" s="1" t="s">
        <v>106</v>
      </c>
      <c r="E46" s="1" t="s">
        <v>544</v>
      </c>
      <c r="F46" s="1" t="s">
        <v>724</v>
      </c>
      <c r="G46" s="1" t="s">
        <v>1473</v>
      </c>
      <c r="H46" s="1" t="s">
        <v>725</v>
      </c>
      <c r="I46" s="1" t="s">
        <v>546</v>
      </c>
      <c r="K46" s="25">
        <f>201016749330</f>
        <v>201016749330</v>
      </c>
      <c r="L46" s="9"/>
      <c r="M46" s="70"/>
      <c r="N46" s="1" t="s">
        <v>726</v>
      </c>
      <c r="P46" s="1" t="s">
        <v>973</v>
      </c>
      <c r="Q46" s="24" t="s">
        <v>727</v>
      </c>
      <c r="R46" s="1" t="s">
        <v>728</v>
      </c>
      <c r="S46" s="1">
        <v>0</v>
      </c>
      <c r="T46" s="1">
        <v>11471</v>
      </c>
      <c r="U46" s="1" t="s">
        <v>441</v>
      </c>
      <c r="V46" s="61" t="s">
        <v>226</v>
      </c>
      <c r="W46" s="1" t="s">
        <v>1110</v>
      </c>
      <c r="X46" s="1" t="s">
        <v>989</v>
      </c>
      <c r="Z46" s="1" t="s">
        <v>298</v>
      </c>
      <c r="AB46" s="1" t="s">
        <v>126</v>
      </c>
      <c r="AD46" s="1" t="s">
        <v>126</v>
      </c>
      <c r="AF46" s="1" t="s">
        <v>1000</v>
      </c>
      <c r="AH46" s="1" t="s">
        <v>1000</v>
      </c>
      <c r="AJ46" s="49" t="s">
        <v>1005</v>
      </c>
      <c r="AK46" s="74" t="s">
        <v>729</v>
      </c>
      <c r="AL46" s="1" t="s">
        <v>104</v>
      </c>
      <c r="AM46" s="1" t="s">
        <v>1043</v>
      </c>
      <c r="AP46" s="1" t="s">
        <v>660</v>
      </c>
      <c r="AQ46" s="9"/>
      <c r="AS46" s="1" t="s">
        <v>298</v>
      </c>
      <c r="AU46" s="91"/>
      <c r="AV46" s="95"/>
      <c r="AW46" s="9"/>
      <c r="AX46" s="9"/>
      <c r="BA46" s="9"/>
      <c r="BB46" s="9"/>
      <c r="BF46" s="91"/>
      <c r="BH46" s="9"/>
      <c r="BI46" s="9"/>
      <c r="BL46" s="9"/>
      <c r="BM46" s="9"/>
      <c r="BR46" s="92"/>
      <c r="BS46" s="9"/>
      <c r="BT46" s="9"/>
      <c r="BW46" s="9"/>
      <c r="BX46" s="9"/>
      <c r="CC46" s="92"/>
      <c r="CD46" s="9"/>
      <c r="CE46" s="9"/>
      <c r="CH46" s="9"/>
      <c r="CI46" s="9"/>
      <c r="CN46" s="92"/>
      <c r="CO46" s="9"/>
      <c r="CP46" s="9"/>
      <c r="CS46" s="9"/>
      <c r="CT46" s="9"/>
      <c r="CY46" s="92"/>
      <c r="CZ46" s="9"/>
      <c r="DA46" s="9"/>
      <c r="DD46" s="9"/>
      <c r="DE46" s="9"/>
      <c r="DJ46" s="92"/>
      <c r="DK46" s="9"/>
      <c r="DL46" s="9"/>
      <c r="DO46" s="9"/>
      <c r="DP46" s="9"/>
      <c r="DT46" s="90"/>
      <c r="DU46" s="1" t="s">
        <v>1071</v>
      </c>
      <c r="DV46" s="90"/>
      <c r="DX46" s="9"/>
      <c r="EC46" s="90"/>
      <c r="ED46" s="1" t="s">
        <v>126</v>
      </c>
      <c r="EE46" s="9"/>
      <c r="EG46" s="1" t="s">
        <v>126</v>
      </c>
      <c r="EI46" s="1" t="s">
        <v>126</v>
      </c>
      <c r="EJ46" s="1" t="s">
        <v>1093</v>
      </c>
      <c r="EL46" s="1" t="s">
        <v>1095</v>
      </c>
      <c r="EN46" s="91"/>
      <c r="EO46" s="1" t="s">
        <v>1097</v>
      </c>
      <c r="EP46" s="1" t="s">
        <v>298</v>
      </c>
      <c r="EQ46" s="1" t="s">
        <v>1098</v>
      </c>
      <c r="ER46" s="61" t="s">
        <v>1101</v>
      </c>
    </row>
    <row r="47" spans="1:148" s="31" customFormat="1" ht="12.75" x14ac:dyDescent="0.2">
      <c r="A47" s="31">
        <v>42</v>
      </c>
      <c r="B47" s="6">
        <v>147</v>
      </c>
      <c r="C47" s="23">
        <v>42518.273368055554</v>
      </c>
      <c r="D47" s="1" t="s">
        <v>106</v>
      </c>
      <c r="E47" s="1" t="s">
        <v>730</v>
      </c>
      <c r="F47" s="1" t="s">
        <v>731</v>
      </c>
      <c r="G47" s="1" t="s">
        <v>1473</v>
      </c>
      <c r="H47" s="1" t="s">
        <v>732</v>
      </c>
      <c r="I47" s="1" t="s">
        <v>733</v>
      </c>
      <c r="K47" s="25">
        <f>302610997549</f>
        <v>302610997549</v>
      </c>
      <c r="L47" s="9"/>
      <c r="M47" s="70"/>
      <c r="N47" s="1" t="s">
        <v>734</v>
      </c>
      <c r="O47" s="1" t="s">
        <v>735</v>
      </c>
      <c r="P47" s="1" t="s">
        <v>974</v>
      </c>
      <c r="Q47" s="24" t="s">
        <v>736</v>
      </c>
      <c r="R47" s="1" t="s">
        <v>737</v>
      </c>
      <c r="S47" s="1" t="s">
        <v>734</v>
      </c>
      <c r="T47" s="1">
        <v>26500</v>
      </c>
      <c r="U47" s="1" t="s">
        <v>738</v>
      </c>
      <c r="V47" s="61" t="s">
        <v>125</v>
      </c>
      <c r="W47" s="1" t="s">
        <v>1113</v>
      </c>
      <c r="X47" s="1" t="s">
        <v>987</v>
      </c>
      <c r="Z47" s="1" t="s">
        <v>126</v>
      </c>
      <c r="AB47" s="1" t="s">
        <v>126</v>
      </c>
      <c r="AD47" s="1" t="s">
        <v>126</v>
      </c>
      <c r="AF47" s="1" t="s">
        <v>1000</v>
      </c>
      <c r="AH47" s="1" t="s">
        <v>1000</v>
      </c>
      <c r="AJ47" s="49" t="s">
        <v>1008</v>
      </c>
      <c r="AK47" s="74" t="s">
        <v>739</v>
      </c>
      <c r="AL47" s="1" t="s">
        <v>102</v>
      </c>
      <c r="AM47" s="1" t="s">
        <v>1039</v>
      </c>
      <c r="AP47" s="1" t="s">
        <v>660</v>
      </c>
      <c r="AQ47" s="9"/>
      <c r="AS47" s="1" t="s">
        <v>218</v>
      </c>
      <c r="AU47" s="91"/>
      <c r="AV47" s="95"/>
      <c r="AW47" s="9"/>
      <c r="AX47" s="9"/>
      <c r="BA47" s="9"/>
      <c r="BB47" s="9"/>
      <c r="BF47" s="91"/>
      <c r="BH47" s="9"/>
      <c r="BI47" s="9"/>
      <c r="BL47" s="9"/>
      <c r="BM47" s="9"/>
      <c r="BR47" s="92"/>
      <c r="BS47" s="9"/>
      <c r="BT47" s="9"/>
      <c r="BW47" s="9"/>
      <c r="BX47" s="9"/>
      <c r="CC47" s="92"/>
      <c r="CD47" s="9"/>
      <c r="CE47" s="9"/>
      <c r="CH47" s="9"/>
      <c r="CI47" s="9"/>
      <c r="CN47" s="92"/>
      <c r="CO47" s="9"/>
      <c r="CP47" s="9"/>
      <c r="CS47" s="9"/>
      <c r="CT47" s="9"/>
      <c r="CY47" s="92"/>
      <c r="CZ47" s="9"/>
      <c r="DA47" s="9"/>
      <c r="DD47" s="9"/>
      <c r="DE47" s="9"/>
      <c r="DJ47" s="92"/>
      <c r="DK47" s="9"/>
      <c r="DL47" s="9"/>
      <c r="DO47" s="9"/>
      <c r="DP47" s="9"/>
      <c r="DT47" s="90"/>
      <c r="DU47" s="1" t="s">
        <v>1071</v>
      </c>
      <c r="DV47" s="90"/>
      <c r="DX47" s="9"/>
      <c r="EC47" s="90"/>
      <c r="ED47" s="1" t="s">
        <v>218</v>
      </c>
      <c r="EE47" s="9"/>
      <c r="EG47" s="1" t="s">
        <v>218</v>
      </c>
      <c r="EI47" s="1" t="s">
        <v>126</v>
      </c>
      <c r="EJ47" s="1" t="s">
        <v>218</v>
      </c>
      <c r="EL47" s="1" t="s">
        <v>218</v>
      </c>
      <c r="EN47" s="91"/>
      <c r="EO47" s="1" t="s">
        <v>298</v>
      </c>
      <c r="EP47" s="1" t="s">
        <v>298</v>
      </c>
      <c r="EQ47" s="1" t="s">
        <v>1100</v>
      </c>
      <c r="ER47" s="61" t="s">
        <v>298</v>
      </c>
    </row>
    <row r="48" spans="1:148" s="31" customFormat="1" ht="12.75" x14ac:dyDescent="0.2">
      <c r="A48" s="31">
        <v>43</v>
      </c>
      <c r="B48" s="6">
        <v>149</v>
      </c>
      <c r="C48" s="23">
        <v>42519.526724537034</v>
      </c>
      <c r="D48" s="1" t="s">
        <v>106</v>
      </c>
      <c r="E48" s="1" t="s">
        <v>740</v>
      </c>
      <c r="F48" s="1" t="s">
        <v>741</v>
      </c>
      <c r="G48" s="1" t="s">
        <v>1473</v>
      </c>
      <c r="H48" s="1" t="s">
        <v>229</v>
      </c>
      <c r="I48" s="1" t="s">
        <v>742</v>
      </c>
      <c r="K48" s="7">
        <v>38762177928</v>
      </c>
      <c r="L48" s="1">
        <v>38733766160</v>
      </c>
      <c r="M48" s="68" t="s">
        <v>743</v>
      </c>
      <c r="N48" s="1" t="s">
        <v>744</v>
      </c>
      <c r="P48" s="1" t="s">
        <v>975</v>
      </c>
      <c r="Q48" s="24" t="s">
        <v>745</v>
      </c>
      <c r="R48" s="1" t="s">
        <v>746</v>
      </c>
      <c r="S48" s="1">
        <v>3</v>
      </c>
      <c r="T48" s="1">
        <v>71210</v>
      </c>
      <c r="U48" s="1" t="s">
        <v>747</v>
      </c>
      <c r="V48" s="61" t="s">
        <v>117</v>
      </c>
      <c r="W48" s="1" t="s">
        <v>1105</v>
      </c>
      <c r="X48" s="1" t="s">
        <v>988</v>
      </c>
      <c r="Z48" s="1" t="s">
        <v>126</v>
      </c>
      <c r="AB48" s="1" t="s">
        <v>126</v>
      </c>
      <c r="AD48" s="1" t="s">
        <v>126</v>
      </c>
      <c r="AF48" s="1" t="s">
        <v>1001</v>
      </c>
      <c r="AH48" s="1" t="s">
        <v>1000</v>
      </c>
      <c r="AJ48" s="49" t="s">
        <v>1005</v>
      </c>
      <c r="AK48" s="74" t="s">
        <v>748</v>
      </c>
      <c r="AL48" s="1" t="s">
        <v>1032</v>
      </c>
      <c r="AM48" s="1" t="s">
        <v>1043</v>
      </c>
      <c r="AP48" s="1" t="s">
        <v>1044</v>
      </c>
      <c r="AQ48" s="9"/>
      <c r="AS48" s="1" t="s">
        <v>126</v>
      </c>
      <c r="AU48" s="91"/>
      <c r="AV48" s="95"/>
      <c r="AW48" s="9"/>
      <c r="AX48" s="9"/>
      <c r="BA48" s="9"/>
      <c r="BB48" s="9"/>
      <c r="BF48" s="91"/>
      <c r="BH48" s="9"/>
      <c r="BI48" s="9"/>
      <c r="BL48" s="9"/>
      <c r="BM48" s="9"/>
      <c r="BR48" s="92"/>
      <c r="BS48" s="9"/>
      <c r="BT48" s="9"/>
      <c r="BW48" s="9"/>
      <c r="BX48" s="9"/>
      <c r="CC48" s="92"/>
      <c r="CD48" s="9"/>
      <c r="CE48" s="9"/>
      <c r="CH48" s="9"/>
      <c r="CI48" s="9"/>
      <c r="CN48" s="92"/>
      <c r="CO48" s="9"/>
      <c r="CP48" s="9"/>
      <c r="CS48" s="9"/>
      <c r="CT48" s="9"/>
      <c r="CY48" s="92"/>
      <c r="CZ48" s="9"/>
      <c r="DA48" s="9"/>
      <c r="DD48" s="9"/>
      <c r="DE48" s="9"/>
      <c r="DJ48" s="92"/>
      <c r="DK48" s="9"/>
      <c r="DL48" s="9"/>
      <c r="DO48" s="9"/>
      <c r="DP48" s="9"/>
      <c r="DT48" s="90"/>
      <c r="DU48" s="1" t="s">
        <v>1071</v>
      </c>
      <c r="DV48" s="90"/>
      <c r="DX48" s="9"/>
      <c r="EC48" s="90"/>
      <c r="ED48" s="1" t="s">
        <v>126</v>
      </c>
      <c r="EE48" s="9"/>
      <c r="EG48" s="1" t="s">
        <v>126</v>
      </c>
      <c r="EI48" s="1" t="s">
        <v>126</v>
      </c>
      <c r="EJ48" s="1" t="s">
        <v>1092</v>
      </c>
      <c r="EL48" s="1" t="s">
        <v>1095</v>
      </c>
      <c r="EN48" s="91"/>
      <c r="EO48" s="1" t="s">
        <v>1097</v>
      </c>
      <c r="EP48" s="1" t="s">
        <v>298</v>
      </c>
      <c r="EQ48" s="1" t="s">
        <v>1100</v>
      </c>
      <c r="ER48" s="61" t="s">
        <v>1101</v>
      </c>
    </row>
    <row r="49" spans="1:148" s="31" customFormat="1" ht="12.75" x14ac:dyDescent="0.2">
      <c r="A49" s="31">
        <v>44</v>
      </c>
      <c r="B49" s="6">
        <v>152</v>
      </c>
      <c r="C49" s="23">
        <v>42520.370046296295</v>
      </c>
      <c r="D49" s="1" t="s">
        <v>106</v>
      </c>
      <c r="E49" s="1" t="s">
        <v>749</v>
      </c>
      <c r="F49" s="1" t="s">
        <v>750</v>
      </c>
      <c r="G49" s="1" t="s">
        <v>1473</v>
      </c>
      <c r="H49" s="1" t="s">
        <v>229</v>
      </c>
      <c r="I49" s="1" t="s">
        <v>751</v>
      </c>
      <c r="K49" s="25">
        <f>38656638920</f>
        <v>38656638920</v>
      </c>
      <c r="L49" s="9"/>
      <c r="M49" s="70"/>
      <c r="N49" s="1" t="s">
        <v>752</v>
      </c>
      <c r="P49" s="1" t="s">
        <v>975</v>
      </c>
      <c r="Q49" s="24" t="s">
        <v>753</v>
      </c>
      <c r="R49" s="1" t="s">
        <v>754</v>
      </c>
      <c r="S49" s="1">
        <v>8</v>
      </c>
      <c r="T49" s="1">
        <v>6000</v>
      </c>
      <c r="U49" s="1" t="s">
        <v>755</v>
      </c>
      <c r="V49" s="61" t="s">
        <v>756</v>
      </c>
      <c r="W49" s="1" t="s">
        <v>1112</v>
      </c>
      <c r="X49" s="1" t="s">
        <v>989</v>
      </c>
      <c r="Y49" s="1" t="s">
        <v>757</v>
      </c>
      <c r="Z49" s="1" t="s">
        <v>298</v>
      </c>
      <c r="AA49" s="1" t="s">
        <v>758</v>
      </c>
      <c r="AB49" s="1" t="s">
        <v>126</v>
      </c>
      <c r="AD49" s="1" t="s">
        <v>126</v>
      </c>
      <c r="AF49" s="1" t="s">
        <v>1002</v>
      </c>
      <c r="AH49" s="1" t="s">
        <v>1002</v>
      </c>
      <c r="AJ49" s="49" t="s">
        <v>1010</v>
      </c>
      <c r="AK49" s="74" t="s">
        <v>759</v>
      </c>
      <c r="AL49" s="1" t="s">
        <v>104</v>
      </c>
      <c r="AM49" s="1" t="s">
        <v>1037</v>
      </c>
      <c r="AN49" s="1" t="s">
        <v>605</v>
      </c>
      <c r="AO49" s="1" t="s">
        <v>605</v>
      </c>
      <c r="AP49" s="1" t="s">
        <v>1046</v>
      </c>
      <c r="AQ49" s="1" t="s">
        <v>1055</v>
      </c>
      <c r="AS49" s="1" t="s">
        <v>298</v>
      </c>
      <c r="AT49" s="1" t="s">
        <v>605</v>
      </c>
      <c r="AU49" s="61" t="s">
        <v>751</v>
      </c>
      <c r="AV49" s="95"/>
      <c r="AW49" s="9"/>
      <c r="AX49" s="9"/>
      <c r="BA49" s="9"/>
      <c r="BB49" s="9"/>
      <c r="BF49" s="91"/>
      <c r="BH49" s="9"/>
      <c r="BI49" s="9"/>
      <c r="BL49" s="9"/>
      <c r="BM49" s="9"/>
      <c r="BR49" s="92"/>
      <c r="BS49" s="9"/>
      <c r="BT49" s="9"/>
      <c r="BW49" s="9"/>
      <c r="BX49" s="9"/>
      <c r="CC49" s="92"/>
      <c r="CD49" s="9"/>
      <c r="CE49" s="9"/>
      <c r="CH49" s="9"/>
      <c r="CI49" s="9"/>
      <c r="CN49" s="92"/>
      <c r="CO49" s="9"/>
      <c r="CP49" s="9"/>
      <c r="CS49" s="9"/>
      <c r="CT49" s="9"/>
      <c r="CY49" s="92"/>
      <c r="CZ49" s="9"/>
      <c r="DA49" s="9"/>
      <c r="DD49" s="9"/>
      <c r="DE49" s="9"/>
      <c r="DJ49" s="92"/>
      <c r="DK49" s="9"/>
      <c r="DL49" s="9"/>
      <c r="DO49" s="9"/>
      <c r="DP49" s="9"/>
      <c r="DT49" s="90"/>
      <c r="DU49" s="1" t="s">
        <v>1071</v>
      </c>
      <c r="DV49" s="68" t="s">
        <v>605</v>
      </c>
      <c r="DW49" s="1" t="s">
        <v>298</v>
      </c>
      <c r="DX49" s="1" t="s">
        <v>1135</v>
      </c>
      <c r="DY49" s="1" t="s">
        <v>760</v>
      </c>
      <c r="DZ49" s="1" t="s">
        <v>1085</v>
      </c>
      <c r="EA49" s="1" t="s">
        <v>321</v>
      </c>
      <c r="EB49" s="1" t="s">
        <v>761</v>
      </c>
      <c r="EC49" s="67" t="s">
        <v>753</v>
      </c>
      <c r="ED49" s="1" t="s">
        <v>298</v>
      </c>
      <c r="EE49" s="1" t="s">
        <v>1088</v>
      </c>
      <c r="EG49" s="1" t="s">
        <v>126</v>
      </c>
      <c r="EI49" s="1" t="s">
        <v>126</v>
      </c>
      <c r="EJ49" s="1" t="s">
        <v>1092</v>
      </c>
      <c r="EK49" s="1" t="s">
        <v>605</v>
      </c>
      <c r="EL49" s="1" t="s">
        <v>1092</v>
      </c>
      <c r="EM49" s="1" t="s">
        <v>605</v>
      </c>
      <c r="EN49" s="61" t="s">
        <v>605</v>
      </c>
      <c r="EO49" s="1" t="s">
        <v>298</v>
      </c>
      <c r="EP49" s="1" t="s">
        <v>298</v>
      </c>
      <c r="EQ49" s="1" t="s">
        <v>1100</v>
      </c>
      <c r="ER49" s="61" t="s">
        <v>298</v>
      </c>
    </row>
    <row r="50" spans="1:148" s="31" customFormat="1" ht="12.75" x14ac:dyDescent="0.2">
      <c r="A50" s="31">
        <v>45</v>
      </c>
      <c r="B50" s="6">
        <v>153</v>
      </c>
      <c r="C50" s="23">
        <v>42520.37672453704</v>
      </c>
      <c r="D50" s="1" t="s">
        <v>106</v>
      </c>
      <c r="E50" s="1" t="s">
        <v>762</v>
      </c>
      <c r="F50" s="1" t="s">
        <v>763</v>
      </c>
      <c r="G50" s="1" t="s">
        <v>1473</v>
      </c>
      <c r="H50" s="1" t="s">
        <v>764</v>
      </c>
      <c r="I50" s="1" t="s">
        <v>765</v>
      </c>
      <c r="K50" s="25">
        <f>302104101010</f>
        <v>302104101010</v>
      </c>
      <c r="L50" s="9"/>
      <c r="M50" s="70"/>
      <c r="N50" s="1" t="s">
        <v>766</v>
      </c>
      <c r="O50" s="1" t="s">
        <v>309</v>
      </c>
      <c r="P50" s="1" t="s">
        <v>975</v>
      </c>
      <c r="Q50" s="24" t="s">
        <v>767</v>
      </c>
      <c r="R50" s="1" t="s">
        <v>768</v>
      </c>
      <c r="S50" s="1">
        <v>6</v>
      </c>
      <c r="T50" s="1">
        <v>18545</v>
      </c>
      <c r="U50" s="1" t="s">
        <v>769</v>
      </c>
      <c r="V50" s="61" t="s">
        <v>125</v>
      </c>
      <c r="W50" s="1" t="s">
        <v>1107</v>
      </c>
      <c r="X50" s="1" t="s">
        <v>979</v>
      </c>
      <c r="Z50" s="1" t="s">
        <v>298</v>
      </c>
      <c r="AA50" s="1" t="s">
        <v>770</v>
      </c>
      <c r="AB50" s="1" t="s">
        <v>126</v>
      </c>
      <c r="AD50" s="1" t="s">
        <v>126</v>
      </c>
      <c r="AF50" s="1" t="s">
        <v>1003</v>
      </c>
      <c r="AG50" s="1" t="s">
        <v>771</v>
      </c>
      <c r="AH50" s="1" t="s">
        <v>1003</v>
      </c>
      <c r="AI50" s="1" t="s">
        <v>772</v>
      </c>
      <c r="AJ50" s="49" t="s">
        <v>1010</v>
      </c>
      <c r="AK50" s="74" t="s">
        <v>773</v>
      </c>
      <c r="AL50" s="26" t="s">
        <v>1020</v>
      </c>
      <c r="AM50" s="1" t="s">
        <v>1037</v>
      </c>
      <c r="AO50" s="1" t="s">
        <v>766</v>
      </c>
      <c r="AP50" s="1" t="s">
        <v>660</v>
      </c>
      <c r="AQ50" s="9"/>
      <c r="AS50" s="1" t="s">
        <v>126</v>
      </c>
      <c r="AU50" s="61" t="s">
        <v>765</v>
      </c>
      <c r="AV50" s="95"/>
      <c r="AW50" s="9"/>
      <c r="AX50" s="9"/>
      <c r="BA50" s="9"/>
      <c r="BB50" s="9"/>
      <c r="BF50" s="91"/>
      <c r="BH50" s="9"/>
      <c r="BI50" s="9"/>
      <c r="BL50" s="9"/>
      <c r="BM50" s="9"/>
      <c r="BR50" s="92"/>
      <c r="BS50" s="9"/>
      <c r="BT50" s="9"/>
      <c r="BW50" s="9"/>
      <c r="BX50" s="9"/>
      <c r="CC50" s="92"/>
      <c r="CD50" s="9"/>
      <c r="CE50" s="9"/>
      <c r="CH50" s="9"/>
      <c r="CI50" s="9"/>
      <c r="CN50" s="92"/>
      <c r="CO50" s="9"/>
      <c r="CP50" s="9"/>
      <c r="CS50" s="9"/>
      <c r="CT50" s="9"/>
      <c r="CY50" s="92"/>
      <c r="CZ50" s="9"/>
      <c r="DA50" s="9"/>
      <c r="DD50" s="9"/>
      <c r="DE50" s="9"/>
      <c r="DJ50" s="92"/>
      <c r="DK50" s="9"/>
      <c r="DL50" s="9"/>
      <c r="DO50" s="9"/>
      <c r="DP50" s="9"/>
      <c r="DT50" s="90"/>
      <c r="DU50" s="26" t="s">
        <v>1119</v>
      </c>
      <c r="DV50" s="68" t="s">
        <v>774</v>
      </c>
      <c r="DW50" s="1" t="s">
        <v>298</v>
      </c>
      <c r="DX50" s="26" t="s">
        <v>1126</v>
      </c>
      <c r="DY50" s="1" t="s">
        <v>775</v>
      </c>
      <c r="DZ50" s="1" t="s">
        <v>1085</v>
      </c>
      <c r="EA50" s="1" t="s">
        <v>298</v>
      </c>
      <c r="EB50" s="1" t="s">
        <v>776</v>
      </c>
      <c r="EC50" s="68" t="s">
        <v>777</v>
      </c>
      <c r="ED50" s="1" t="s">
        <v>126</v>
      </c>
      <c r="EE50" s="9"/>
      <c r="EG50" s="1" t="s">
        <v>126</v>
      </c>
      <c r="EH50" s="24" t="s">
        <v>778</v>
      </c>
      <c r="EI50" s="1" t="s">
        <v>126</v>
      </c>
      <c r="EJ50" s="1" t="s">
        <v>1093</v>
      </c>
      <c r="EK50" s="24" t="s">
        <v>779</v>
      </c>
      <c r="EL50" s="1" t="s">
        <v>1000</v>
      </c>
      <c r="EN50" s="61" t="s">
        <v>126</v>
      </c>
      <c r="EO50" s="1" t="s">
        <v>298</v>
      </c>
      <c r="EP50" s="1" t="s">
        <v>298</v>
      </c>
      <c r="EQ50" s="1" t="s">
        <v>1100</v>
      </c>
      <c r="ER50" s="61" t="s">
        <v>298</v>
      </c>
    </row>
    <row r="51" spans="1:148" s="95" customFormat="1" ht="12.75" x14ac:dyDescent="0.2">
      <c r="A51" s="95">
        <v>46</v>
      </c>
      <c r="B51" s="47">
        <v>154</v>
      </c>
      <c r="C51" s="48">
        <v>42520.554618055554</v>
      </c>
      <c r="D51" s="49" t="s">
        <v>106</v>
      </c>
      <c r="E51" s="95" t="s">
        <v>780</v>
      </c>
      <c r="F51" s="95" t="s">
        <v>781</v>
      </c>
      <c r="G51" s="95" t="s">
        <v>1473</v>
      </c>
      <c r="H51" s="95" t="s">
        <v>782</v>
      </c>
      <c r="I51" s="106" t="s">
        <v>783</v>
      </c>
      <c r="K51" s="107" t="s">
        <v>784</v>
      </c>
      <c r="L51" s="95" t="s">
        <v>785</v>
      </c>
      <c r="M51" s="90" t="s">
        <v>786</v>
      </c>
      <c r="N51" s="95" t="s">
        <v>144</v>
      </c>
      <c r="O51" s="95" t="s">
        <v>787</v>
      </c>
      <c r="P51" s="95" t="s">
        <v>974</v>
      </c>
      <c r="Q51" s="106" t="s">
        <v>788</v>
      </c>
      <c r="R51" s="95" t="s">
        <v>789</v>
      </c>
      <c r="T51" s="95" t="s">
        <v>790</v>
      </c>
      <c r="U51" s="95" t="s">
        <v>154</v>
      </c>
      <c r="V51" s="91" t="s">
        <v>125</v>
      </c>
      <c r="W51" s="95" t="s">
        <v>1107</v>
      </c>
      <c r="X51" s="95" t="s">
        <v>995</v>
      </c>
      <c r="Y51" s="95" t="s">
        <v>791</v>
      </c>
      <c r="Z51" s="95" t="s">
        <v>298</v>
      </c>
      <c r="AA51" s="95" t="s">
        <v>792</v>
      </c>
      <c r="AB51" s="95" t="s">
        <v>298</v>
      </c>
      <c r="AC51" s="95" t="s">
        <v>793</v>
      </c>
      <c r="AD51" s="95" t="s">
        <v>298</v>
      </c>
      <c r="AE51" s="95" t="s">
        <v>794</v>
      </c>
      <c r="AF51" s="95" t="s">
        <v>1003</v>
      </c>
      <c r="AH51" s="95" t="s">
        <v>1003</v>
      </c>
      <c r="AJ51" s="95" t="s">
        <v>1012</v>
      </c>
      <c r="AK51" s="92" t="s">
        <v>795</v>
      </c>
      <c r="AL51" s="95" t="s">
        <v>1024</v>
      </c>
      <c r="AM51" s="95" t="s">
        <v>1039</v>
      </c>
      <c r="AO51" s="95" t="s">
        <v>796</v>
      </c>
      <c r="AP51" s="95" t="s">
        <v>1051</v>
      </c>
      <c r="AQ51" s="95" t="s">
        <v>1060</v>
      </c>
      <c r="AS51" s="95" t="s">
        <v>298</v>
      </c>
      <c r="AT51" s="106" t="s">
        <v>797</v>
      </c>
      <c r="AU51" s="91" t="s">
        <v>798</v>
      </c>
      <c r="AV51" s="95" t="s">
        <v>799</v>
      </c>
      <c r="AW51" s="95" t="s">
        <v>1015</v>
      </c>
      <c r="AX51" s="95" t="s">
        <v>1037</v>
      </c>
      <c r="AY51" s="95" t="s">
        <v>800</v>
      </c>
      <c r="AZ51" s="95" t="s">
        <v>801</v>
      </c>
      <c r="BA51" s="95" t="s">
        <v>1046</v>
      </c>
      <c r="BB51" s="95" t="s">
        <v>1630</v>
      </c>
      <c r="BD51" s="95" t="s">
        <v>298</v>
      </c>
      <c r="BE51" s="106" t="s">
        <v>802</v>
      </c>
      <c r="BF51" s="91" t="s">
        <v>803</v>
      </c>
      <c r="BG51" s="95" t="s">
        <v>804</v>
      </c>
      <c r="BH51" s="95" t="s">
        <v>103</v>
      </c>
      <c r="BI51" s="95" t="s">
        <v>1038</v>
      </c>
      <c r="BJ51" s="95" t="s">
        <v>805</v>
      </c>
      <c r="BK51" s="95" t="s">
        <v>806</v>
      </c>
      <c r="BL51" s="95" t="s">
        <v>1051</v>
      </c>
      <c r="BM51" s="95" t="s">
        <v>1060</v>
      </c>
      <c r="BO51" s="95" t="s">
        <v>298</v>
      </c>
      <c r="BP51" s="95" t="s">
        <v>807</v>
      </c>
      <c r="BQ51" s="95" t="s">
        <v>798</v>
      </c>
      <c r="BR51" s="92"/>
      <c r="CC51" s="92"/>
      <c r="CN51" s="92"/>
      <c r="CY51" s="92"/>
      <c r="DJ51" s="92"/>
      <c r="DT51" s="90"/>
      <c r="DV51" s="90"/>
      <c r="DW51" s="95" t="s">
        <v>298</v>
      </c>
      <c r="DX51" s="95" t="s">
        <v>1127</v>
      </c>
      <c r="DY51" s="95" t="s">
        <v>808</v>
      </c>
      <c r="DZ51" s="95" t="s">
        <v>1083</v>
      </c>
      <c r="EA51" s="95" t="s">
        <v>809</v>
      </c>
      <c r="EB51" s="95" t="s">
        <v>810</v>
      </c>
      <c r="EC51" s="108" t="s">
        <v>811</v>
      </c>
      <c r="ED51" s="95" t="s">
        <v>126</v>
      </c>
      <c r="EG51" s="95" t="s">
        <v>298</v>
      </c>
      <c r="EH51" s="95" t="s">
        <v>812</v>
      </c>
      <c r="EI51" s="95" t="s">
        <v>126</v>
      </c>
      <c r="EJ51" s="95" t="s">
        <v>1092</v>
      </c>
      <c r="EK51" s="95" t="s">
        <v>813</v>
      </c>
      <c r="EL51" s="95" t="s">
        <v>1095</v>
      </c>
      <c r="EM51" s="95" t="s">
        <v>814</v>
      </c>
      <c r="EN51" s="91"/>
      <c r="EO51" s="95" t="s">
        <v>298</v>
      </c>
      <c r="EP51" s="95" t="s">
        <v>298</v>
      </c>
      <c r="EQ51" s="95" t="s">
        <v>1100</v>
      </c>
      <c r="ER51" s="91" t="s">
        <v>298</v>
      </c>
    </row>
    <row r="52" spans="1:148" s="31" customFormat="1" ht="12.75" x14ac:dyDescent="0.2">
      <c r="A52" s="31">
        <v>47</v>
      </c>
      <c r="B52" s="6">
        <v>157</v>
      </c>
      <c r="C52" s="23">
        <v>42521.387789351851</v>
      </c>
      <c r="D52" s="1" t="s">
        <v>106</v>
      </c>
      <c r="E52" s="1" t="s">
        <v>815</v>
      </c>
      <c r="F52" s="1" t="s">
        <v>816</v>
      </c>
      <c r="G52" s="1" t="s">
        <v>1473</v>
      </c>
      <c r="H52" s="1" t="s">
        <v>817</v>
      </c>
      <c r="I52" s="1" t="s">
        <v>818</v>
      </c>
      <c r="K52" s="7" t="s">
        <v>819</v>
      </c>
      <c r="L52" s="9"/>
      <c r="M52" s="70"/>
      <c r="N52" s="1" t="s">
        <v>820</v>
      </c>
      <c r="O52" s="1" t="s">
        <v>821</v>
      </c>
      <c r="P52" s="1" t="s">
        <v>973</v>
      </c>
      <c r="Q52" s="24" t="s">
        <v>822</v>
      </c>
      <c r="R52" s="1" t="s">
        <v>823</v>
      </c>
      <c r="S52" s="1">
        <v>6</v>
      </c>
      <c r="T52" s="1">
        <v>71000</v>
      </c>
      <c r="U52" s="1" t="s">
        <v>747</v>
      </c>
      <c r="V52" s="61" t="s">
        <v>117</v>
      </c>
      <c r="W52" s="1" t="s">
        <v>1114</v>
      </c>
      <c r="X52" s="1" t="s">
        <v>994</v>
      </c>
      <c r="Y52" s="1" t="s">
        <v>824</v>
      </c>
      <c r="Z52" s="1" t="s">
        <v>126</v>
      </c>
      <c r="AB52" s="1" t="s">
        <v>126</v>
      </c>
      <c r="AD52" s="1" t="s">
        <v>126</v>
      </c>
      <c r="AF52" s="1" t="s">
        <v>1001</v>
      </c>
      <c r="AH52" s="1" t="s">
        <v>1001</v>
      </c>
      <c r="AJ52" s="49" t="s">
        <v>1004</v>
      </c>
      <c r="AK52" s="92"/>
      <c r="AL52" s="1" t="s">
        <v>105</v>
      </c>
      <c r="AM52" s="9"/>
      <c r="AP52" s="9"/>
      <c r="AQ52" s="9"/>
      <c r="AU52" s="91"/>
      <c r="AV52" s="95"/>
      <c r="AW52" s="9"/>
      <c r="AX52" s="9"/>
      <c r="BA52" s="9"/>
      <c r="BB52" s="9"/>
      <c r="BF52" s="91"/>
      <c r="BH52" s="9"/>
      <c r="BI52" s="9"/>
      <c r="BL52" s="9"/>
      <c r="BM52" s="9"/>
      <c r="BR52" s="92"/>
      <c r="BS52" s="9"/>
      <c r="BT52" s="9"/>
      <c r="BW52" s="9"/>
      <c r="BX52" s="9"/>
      <c r="CC52" s="92"/>
      <c r="CD52" s="9"/>
      <c r="CE52" s="9"/>
      <c r="CH52" s="9"/>
      <c r="CI52" s="9"/>
      <c r="CN52" s="92"/>
      <c r="CO52" s="9"/>
      <c r="CP52" s="9"/>
      <c r="CS52" s="9"/>
      <c r="CT52" s="9"/>
      <c r="CY52" s="92"/>
      <c r="CZ52" s="9"/>
      <c r="DA52" s="9"/>
      <c r="DD52" s="9"/>
      <c r="DE52" s="9"/>
      <c r="DJ52" s="92"/>
      <c r="DK52" s="9"/>
      <c r="DL52" s="9"/>
      <c r="DO52" s="9"/>
      <c r="DP52" s="9"/>
      <c r="DT52" s="90"/>
      <c r="DU52" s="1"/>
      <c r="DV52" s="90"/>
      <c r="DX52" s="9"/>
      <c r="EC52" s="90"/>
      <c r="ED52" s="1" t="s">
        <v>218</v>
      </c>
      <c r="EE52" s="9"/>
      <c r="EG52" s="1" t="s">
        <v>126</v>
      </c>
      <c r="EI52" s="1" t="s">
        <v>126</v>
      </c>
      <c r="EJ52" s="1" t="s">
        <v>1000</v>
      </c>
      <c r="EL52" s="1" t="s">
        <v>1000</v>
      </c>
      <c r="EN52" s="91"/>
      <c r="EO52" s="1" t="s">
        <v>298</v>
      </c>
      <c r="EP52" s="1" t="s">
        <v>298</v>
      </c>
      <c r="EQ52" s="1" t="s">
        <v>1100</v>
      </c>
      <c r="ER52" s="61" t="s">
        <v>1101</v>
      </c>
    </row>
    <row r="53" spans="1:148" s="31" customFormat="1" ht="18" customHeight="1" x14ac:dyDescent="0.2">
      <c r="A53" s="31">
        <v>48</v>
      </c>
      <c r="B53" s="6">
        <v>158</v>
      </c>
      <c r="C53" s="23">
        <v>42521.400648148148</v>
      </c>
      <c r="D53" s="1" t="s">
        <v>106</v>
      </c>
      <c r="E53" s="1" t="s">
        <v>825</v>
      </c>
      <c r="F53" s="1" t="s">
        <v>826</v>
      </c>
      <c r="G53" s="1" t="s">
        <v>1473</v>
      </c>
      <c r="H53" s="1" t="s">
        <v>827</v>
      </c>
      <c r="I53" s="1" t="s">
        <v>828</v>
      </c>
      <c r="K53" s="25">
        <f>35722802934</f>
        <v>35722802934</v>
      </c>
      <c r="L53" s="9"/>
      <c r="M53" s="70"/>
      <c r="N53" s="1" t="s">
        <v>829</v>
      </c>
      <c r="O53" s="1" t="s">
        <v>830</v>
      </c>
      <c r="P53" s="1" t="s">
        <v>973</v>
      </c>
      <c r="Q53" s="24" t="s">
        <v>831</v>
      </c>
      <c r="R53" s="1" t="s">
        <v>832</v>
      </c>
      <c r="S53" s="1">
        <v>28</v>
      </c>
      <c r="T53" s="1">
        <v>1088</v>
      </c>
      <c r="U53" s="1" t="s">
        <v>833</v>
      </c>
      <c r="V53" s="61" t="s">
        <v>161</v>
      </c>
      <c r="W53" s="1" t="s">
        <v>1107</v>
      </c>
      <c r="X53" s="1" t="s">
        <v>991</v>
      </c>
      <c r="Y53" s="1" t="s">
        <v>834</v>
      </c>
      <c r="Z53" s="1" t="s">
        <v>126</v>
      </c>
      <c r="AB53" s="1" t="s">
        <v>126</v>
      </c>
      <c r="AD53" s="1" t="s">
        <v>126</v>
      </c>
      <c r="AF53" s="1" t="s">
        <v>1000</v>
      </c>
      <c r="AH53" s="1" t="s">
        <v>1000</v>
      </c>
      <c r="AJ53" s="49" t="s">
        <v>1012</v>
      </c>
      <c r="AK53" s="94" t="s">
        <v>836</v>
      </c>
      <c r="AL53" s="1" t="s">
        <v>1025</v>
      </c>
      <c r="AM53" s="1" t="s">
        <v>1037</v>
      </c>
      <c r="AP53" s="9"/>
      <c r="AQ53" s="9"/>
      <c r="AS53" s="1" t="s">
        <v>298</v>
      </c>
      <c r="AU53" s="61" t="s">
        <v>835</v>
      </c>
      <c r="AV53" s="95"/>
      <c r="AW53" s="9"/>
      <c r="AX53" s="9"/>
      <c r="BA53" s="9"/>
      <c r="BB53" s="9"/>
      <c r="BF53" s="91"/>
      <c r="BH53" s="9"/>
      <c r="BI53" s="9"/>
      <c r="BL53" s="9"/>
      <c r="BM53" s="9"/>
      <c r="BR53" s="92"/>
      <c r="BS53" s="9"/>
      <c r="BT53" s="9"/>
      <c r="BW53" s="9"/>
      <c r="BX53" s="9"/>
      <c r="CC53" s="92"/>
      <c r="CD53" s="9"/>
      <c r="CE53" s="9"/>
      <c r="CH53" s="9"/>
      <c r="CI53" s="9"/>
      <c r="CN53" s="92"/>
      <c r="CO53" s="9"/>
      <c r="CP53" s="9"/>
      <c r="CS53" s="9"/>
      <c r="CT53" s="9"/>
      <c r="CY53" s="92"/>
      <c r="CZ53" s="9"/>
      <c r="DA53" s="9"/>
      <c r="DD53" s="9"/>
      <c r="DE53" s="9"/>
      <c r="DJ53" s="92"/>
      <c r="DK53" s="9"/>
      <c r="DL53" s="9"/>
      <c r="DO53" s="9"/>
      <c r="DP53" s="9"/>
      <c r="DT53" s="90"/>
      <c r="DU53" s="26" t="s">
        <v>1077</v>
      </c>
      <c r="DV53" s="90"/>
      <c r="DW53" s="1" t="s">
        <v>298</v>
      </c>
      <c r="DX53" s="1" t="s">
        <v>1136</v>
      </c>
      <c r="DY53" s="1" t="s">
        <v>837</v>
      </c>
      <c r="DZ53" s="1" t="s">
        <v>1084</v>
      </c>
      <c r="EA53" s="1" t="s">
        <v>838</v>
      </c>
      <c r="EB53" s="1" t="s">
        <v>839</v>
      </c>
      <c r="EC53" s="90"/>
      <c r="ED53" s="1" t="s">
        <v>126</v>
      </c>
      <c r="EE53" s="9"/>
      <c r="EG53" s="1" t="s">
        <v>126</v>
      </c>
      <c r="EI53" s="1" t="s">
        <v>126</v>
      </c>
      <c r="EJ53" s="1" t="s">
        <v>1093</v>
      </c>
      <c r="EK53" s="1" t="s">
        <v>840</v>
      </c>
      <c r="EL53" s="1" t="s">
        <v>1095</v>
      </c>
      <c r="EM53" s="1" t="s">
        <v>841</v>
      </c>
      <c r="EN53" s="61" t="s">
        <v>163</v>
      </c>
      <c r="EO53" s="1" t="s">
        <v>298</v>
      </c>
      <c r="EP53" s="1" t="s">
        <v>298</v>
      </c>
      <c r="EQ53" s="1" t="s">
        <v>1100</v>
      </c>
      <c r="ER53" s="61" t="s">
        <v>298</v>
      </c>
    </row>
    <row r="54" spans="1:148" s="31" customFormat="1" ht="12.75" x14ac:dyDescent="0.2">
      <c r="A54" s="31">
        <v>49</v>
      </c>
      <c r="B54" s="6">
        <v>160</v>
      </c>
      <c r="C54" s="23">
        <v>42521.481851851851</v>
      </c>
      <c r="D54" s="1" t="s">
        <v>106</v>
      </c>
      <c r="E54" s="1" t="s">
        <v>842</v>
      </c>
      <c r="F54" s="1" t="s">
        <v>843</v>
      </c>
      <c r="G54" s="1" t="s">
        <v>1473</v>
      </c>
      <c r="H54" s="1" t="s">
        <v>844</v>
      </c>
      <c r="I54" s="1" t="s">
        <v>845</v>
      </c>
      <c r="J54" s="1" t="s">
        <v>846</v>
      </c>
      <c r="K54" s="7" t="s">
        <v>847</v>
      </c>
      <c r="L54" s="9"/>
      <c r="M54" s="68" t="s">
        <v>848</v>
      </c>
      <c r="N54" s="1" t="s">
        <v>849</v>
      </c>
      <c r="O54" s="1" t="s">
        <v>553</v>
      </c>
      <c r="P54" s="1" t="s">
        <v>975</v>
      </c>
      <c r="Q54" s="24" t="s">
        <v>850</v>
      </c>
      <c r="R54" s="1" t="s">
        <v>851</v>
      </c>
      <c r="S54" s="1" t="s">
        <v>852</v>
      </c>
      <c r="T54" s="1">
        <v>10000</v>
      </c>
      <c r="U54" s="1" t="s">
        <v>261</v>
      </c>
      <c r="V54" s="61" t="s">
        <v>262</v>
      </c>
      <c r="W54" s="1" t="s">
        <v>1104</v>
      </c>
      <c r="X54" s="1" t="s">
        <v>992</v>
      </c>
      <c r="Y54" s="1" t="s">
        <v>853</v>
      </c>
      <c r="Z54" s="1" t="s">
        <v>126</v>
      </c>
      <c r="AB54" s="1" t="s">
        <v>126</v>
      </c>
      <c r="AD54" s="1" t="s">
        <v>126</v>
      </c>
      <c r="AF54" s="1" t="s">
        <v>1001</v>
      </c>
      <c r="AG54" s="1" t="s">
        <v>854</v>
      </c>
      <c r="AH54" s="1" t="s">
        <v>1000</v>
      </c>
      <c r="AJ54" s="49" t="s">
        <v>1009</v>
      </c>
      <c r="AK54" s="74" t="s">
        <v>855</v>
      </c>
      <c r="AL54" s="1" t="s">
        <v>1026</v>
      </c>
      <c r="AM54" s="1" t="s">
        <v>1035</v>
      </c>
      <c r="AN54" s="1" t="s">
        <v>856</v>
      </c>
      <c r="AO54" s="1" t="s">
        <v>857</v>
      </c>
      <c r="AP54" s="1" t="s">
        <v>1050</v>
      </c>
      <c r="AQ54" s="9"/>
      <c r="AS54" s="1" t="s">
        <v>298</v>
      </c>
      <c r="AU54" s="61" t="s">
        <v>858</v>
      </c>
      <c r="AV54" s="49" t="s">
        <v>859</v>
      </c>
      <c r="AW54" s="1" t="s">
        <v>104</v>
      </c>
      <c r="AX54" s="1" t="s">
        <v>1038</v>
      </c>
      <c r="AY54" s="1" t="s">
        <v>860</v>
      </c>
      <c r="AZ54" s="1" t="s">
        <v>487</v>
      </c>
      <c r="BA54" s="1" t="s">
        <v>1050</v>
      </c>
      <c r="BB54" s="9"/>
      <c r="BD54" s="1" t="s">
        <v>298</v>
      </c>
      <c r="BF54" s="61" t="s">
        <v>858</v>
      </c>
      <c r="BH54" s="9"/>
      <c r="BI54" s="9"/>
      <c r="BL54" s="9"/>
      <c r="BM54" s="9"/>
      <c r="BR54" s="92"/>
      <c r="BS54" s="9"/>
      <c r="BT54" s="9"/>
      <c r="BW54" s="9"/>
      <c r="BX54" s="9"/>
      <c r="CC54" s="92"/>
      <c r="CD54" s="9"/>
      <c r="CE54" s="9"/>
      <c r="CH54" s="9"/>
      <c r="CI54" s="9"/>
      <c r="CN54" s="92"/>
      <c r="CO54" s="9"/>
      <c r="CP54" s="9"/>
      <c r="CS54" s="9"/>
      <c r="CT54" s="9"/>
      <c r="CY54" s="92"/>
      <c r="CZ54" s="9"/>
      <c r="DA54" s="9"/>
      <c r="DD54" s="9"/>
      <c r="DE54" s="9"/>
      <c r="DJ54" s="92"/>
      <c r="DK54" s="9"/>
      <c r="DL54" s="9"/>
      <c r="DO54" s="9"/>
      <c r="DP54" s="9"/>
      <c r="DT54" s="90"/>
      <c r="DU54" s="26" t="s">
        <v>1078</v>
      </c>
      <c r="DV54" s="90"/>
      <c r="DW54" s="1" t="s">
        <v>126</v>
      </c>
      <c r="DX54" s="9"/>
      <c r="EC54" s="90"/>
      <c r="ED54" s="1" t="s">
        <v>126</v>
      </c>
      <c r="EE54" s="9"/>
      <c r="EG54" s="1" t="s">
        <v>218</v>
      </c>
      <c r="EH54" s="1" t="s">
        <v>861</v>
      </c>
      <c r="EI54" s="1" t="s">
        <v>298</v>
      </c>
      <c r="EJ54" s="1" t="s">
        <v>1092</v>
      </c>
      <c r="EK54" s="1" t="s">
        <v>862</v>
      </c>
      <c r="EL54" s="1" t="s">
        <v>218</v>
      </c>
      <c r="EN54" s="91"/>
      <c r="EO54" s="1" t="s">
        <v>298</v>
      </c>
      <c r="EP54" s="1" t="s">
        <v>298</v>
      </c>
      <c r="EQ54" s="1" t="s">
        <v>1100</v>
      </c>
      <c r="ER54" s="61" t="s">
        <v>298</v>
      </c>
    </row>
    <row r="55" spans="1:148" s="31" customFormat="1" ht="12.75" x14ac:dyDescent="0.2">
      <c r="A55" s="31">
        <v>50</v>
      </c>
      <c r="B55" s="6">
        <v>162</v>
      </c>
      <c r="C55" s="23">
        <v>42521.701770833337</v>
      </c>
      <c r="D55" s="1" t="s">
        <v>106</v>
      </c>
      <c r="E55" s="1" t="s">
        <v>815</v>
      </c>
      <c r="F55" s="1" t="s">
        <v>863</v>
      </c>
      <c r="G55" s="1" t="s">
        <v>1473</v>
      </c>
      <c r="H55" s="1" t="s">
        <v>864</v>
      </c>
      <c r="I55" s="1" t="s">
        <v>865</v>
      </c>
      <c r="K55" s="7">
        <v>63329200</v>
      </c>
      <c r="L55" s="9"/>
      <c r="M55" s="70"/>
      <c r="N55" s="1" t="s">
        <v>866</v>
      </c>
      <c r="P55" s="1" t="s">
        <v>973</v>
      </c>
      <c r="Q55" s="24" t="s">
        <v>867</v>
      </c>
      <c r="R55" s="1" t="s">
        <v>868</v>
      </c>
      <c r="S55" s="26">
        <v>42446</v>
      </c>
      <c r="T55" s="1">
        <v>11000</v>
      </c>
      <c r="U55" s="1" t="s">
        <v>136</v>
      </c>
      <c r="V55" s="61" t="s">
        <v>137</v>
      </c>
      <c r="W55" s="1" t="s">
        <v>999</v>
      </c>
      <c r="X55" s="1" t="s">
        <v>978</v>
      </c>
      <c r="Z55" s="1" t="s">
        <v>126</v>
      </c>
      <c r="AB55" s="1" t="s">
        <v>126</v>
      </c>
      <c r="AD55" s="1" t="s">
        <v>218</v>
      </c>
      <c r="AF55" s="1" t="s">
        <v>1001</v>
      </c>
      <c r="AG55" s="1" t="s">
        <v>869</v>
      </c>
      <c r="AH55" s="1" t="s">
        <v>218</v>
      </c>
      <c r="AJ55" s="49" t="s">
        <v>1013</v>
      </c>
      <c r="AK55" s="92"/>
      <c r="AL55" s="9"/>
      <c r="AM55" s="1" t="s">
        <v>1043</v>
      </c>
      <c r="AP55" s="1" t="s">
        <v>660</v>
      </c>
      <c r="AQ55" s="9"/>
      <c r="AU55" s="91"/>
      <c r="AV55" s="95"/>
      <c r="AW55" s="9"/>
      <c r="AX55" s="9"/>
      <c r="BA55" s="9"/>
      <c r="BB55" s="9"/>
      <c r="BF55" s="91"/>
      <c r="BH55" s="9"/>
      <c r="BI55" s="9"/>
      <c r="BL55" s="9"/>
      <c r="BM55" s="9"/>
      <c r="BR55" s="92"/>
      <c r="BS55" s="9"/>
      <c r="BT55" s="9"/>
      <c r="BW55" s="9"/>
      <c r="BX55" s="9"/>
      <c r="CC55" s="92"/>
      <c r="CD55" s="9"/>
      <c r="CE55" s="9"/>
      <c r="CH55" s="9"/>
      <c r="CI55" s="9"/>
      <c r="CN55" s="92"/>
      <c r="CO55" s="9"/>
      <c r="CP55" s="9"/>
      <c r="CS55" s="9"/>
      <c r="CT55" s="9"/>
      <c r="CY55" s="92"/>
      <c r="CZ55" s="9"/>
      <c r="DA55" s="9"/>
      <c r="DD55" s="9"/>
      <c r="DE55" s="9"/>
      <c r="DJ55" s="92"/>
      <c r="DK55" s="9"/>
      <c r="DL55" s="9"/>
      <c r="DO55" s="9"/>
      <c r="DP55" s="9"/>
      <c r="DT55" s="90"/>
      <c r="DU55" s="1"/>
      <c r="DV55" s="90"/>
      <c r="DW55" s="1" t="s">
        <v>126</v>
      </c>
      <c r="DX55" s="1" t="s">
        <v>1128</v>
      </c>
      <c r="EC55" s="90"/>
      <c r="ED55" s="1" t="s">
        <v>218</v>
      </c>
      <c r="EE55" s="9"/>
      <c r="EG55" s="1" t="s">
        <v>126</v>
      </c>
      <c r="EI55" s="1" t="s">
        <v>126</v>
      </c>
      <c r="EJ55" s="1" t="s">
        <v>218</v>
      </c>
      <c r="EL55" s="1" t="s">
        <v>218</v>
      </c>
      <c r="EN55" s="91"/>
      <c r="EO55" s="1" t="s">
        <v>1097</v>
      </c>
      <c r="EP55" s="1" t="s">
        <v>298</v>
      </c>
      <c r="EQ55" s="1" t="s">
        <v>1099</v>
      </c>
      <c r="ER55" s="61" t="s">
        <v>298</v>
      </c>
    </row>
    <row r="56" spans="1:148" s="31" customFormat="1" ht="12.75" x14ac:dyDescent="0.2">
      <c r="A56" s="31">
        <v>51</v>
      </c>
      <c r="B56" s="6">
        <v>163</v>
      </c>
      <c r="C56" s="23">
        <v>42522.298877314817</v>
      </c>
      <c r="D56" s="1" t="s">
        <v>106</v>
      </c>
      <c r="E56" s="1" t="s">
        <v>870</v>
      </c>
      <c r="F56" s="1" t="s">
        <v>871</v>
      </c>
      <c r="G56" s="1" t="s">
        <v>1474</v>
      </c>
      <c r="H56" s="1" t="s">
        <v>872</v>
      </c>
      <c r="I56" s="1" t="s">
        <v>873</v>
      </c>
      <c r="K56" s="7" t="s">
        <v>874</v>
      </c>
      <c r="L56" s="9"/>
      <c r="M56" s="70"/>
      <c r="N56" s="1" t="s">
        <v>875</v>
      </c>
      <c r="O56" s="1" t="s">
        <v>876</v>
      </c>
      <c r="P56" s="1" t="s">
        <v>974</v>
      </c>
      <c r="Q56" s="24" t="s">
        <v>877</v>
      </c>
      <c r="R56" s="1" t="s">
        <v>217</v>
      </c>
      <c r="S56" s="1" t="s">
        <v>245</v>
      </c>
      <c r="T56" s="1" t="s">
        <v>878</v>
      </c>
      <c r="U56" s="1" t="s">
        <v>154</v>
      </c>
      <c r="V56" s="61" t="s">
        <v>125</v>
      </c>
      <c r="W56" s="1" t="s">
        <v>999</v>
      </c>
      <c r="X56" s="1" t="s">
        <v>978</v>
      </c>
      <c r="Z56" s="1" t="s">
        <v>298</v>
      </c>
      <c r="AB56" s="1" t="s">
        <v>218</v>
      </c>
      <c r="AD56" s="1" t="s">
        <v>126</v>
      </c>
      <c r="AF56" s="1" t="s">
        <v>1001</v>
      </c>
      <c r="AH56" s="1" t="s">
        <v>1001</v>
      </c>
      <c r="AJ56" s="49" t="s">
        <v>1006</v>
      </c>
      <c r="AK56" s="74" t="s">
        <v>879</v>
      </c>
      <c r="AL56" s="1" t="s">
        <v>102</v>
      </c>
      <c r="AM56" s="1" t="s">
        <v>1039</v>
      </c>
      <c r="AO56" s="1" t="s">
        <v>880</v>
      </c>
      <c r="AP56" s="1" t="s">
        <v>1047</v>
      </c>
      <c r="AQ56" s="1" t="s">
        <v>1057</v>
      </c>
      <c r="AS56" s="1" t="s">
        <v>298</v>
      </c>
      <c r="AU56" s="91"/>
      <c r="AV56" s="49" t="s">
        <v>881</v>
      </c>
      <c r="AW56" s="1" t="s">
        <v>102</v>
      </c>
      <c r="AX56" s="1" t="s">
        <v>1039</v>
      </c>
      <c r="AZ56" s="1" t="s">
        <v>880</v>
      </c>
      <c r="BA56" s="1" t="s">
        <v>1047</v>
      </c>
      <c r="BB56" s="1" t="s">
        <v>1629</v>
      </c>
      <c r="BD56" s="1" t="s">
        <v>298</v>
      </c>
      <c r="BF56" s="91"/>
      <c r="BH56" s="9"/>
      <c r="BI56" s="9"/>
      <c r="BL56" s="9"/>
      <c r="BM56" s="9"/>
      <c r="BR56" s="92"/>
      <c r="BS56" s="9"/>
      <c r="BT56" s="9"/>
      <c r="BW56" s="9"/>
      <c r="BX56" s="9"/>
      <c r="CC56" s="92"/>
      <c r="CD56" s="9"/>
      <c r="CE56" s="9"/>
      <c r="CH56" s="9"/>
      <c r="CI56" s="9"/>
      <c r="CN56" s="92"/>
      <c r="CO56" s="9"/>
      <c r="CP56" s="9"/>
      <c r="CS56" s="9"/>
      <c r="CT56" s="9"/>
      <c r="CY56" s="92"/>
      <c r="CZ56" s="9"/>
      <c r="DA56" s="9"/>
      <c r="DD56" s="9"/>
      <c r="DE56" s="9"/>
      <c r="DJ56" s="92"/>
      <c r="DK56" s="9"/>
      <c r="DL56" s="9"/>
      <c r="DO56" s="9"/>
      <c r="DP56" s="9"/>
      <c r="DT56" s="90"/>
      <c r="DU56" s="1" t="s">
        <v>1071</v>
      </c>
      <c r="DV56" s="90"/>
      <c r="DX56" s="9"/>
      <c r="EC56" s="90"/>
      <c r="ED56" s="1" t="s">
        <v>218</v>
      </c>
      <c r="EE56" s="9"/>
      <c r="EG56" s="1" t="s">
        <v>218</v>
      </c>
      <c r="EI56" s="1" t="s">
        <v>126</v>
      </c>
      <c r="EJ56" s="1" t="s">
        <v>218</v>
      </c>
      <c r="EL56" s="1" t="s">
        <v>218</v>
      </c>
      <c r="EN56" s="91"/>
      <c r="EO56" s="1" t="s">
        <v>298</v>
      </c>
      <c r="EP56" s="1" t="s">
        <v>298</v>
      </c>
      <c r="EQ56" s="1" t="s">
        <v>1100</v>
      </c>
      <c r="ER56" s="61" t="s">
        <v>298</v>
      </c>
    </row>
    <row r="57" spans="1:148" s="31" customFormat="1" ht="12.75" x14ac:dyDescent="0.2">
      <c r="A57" s="31">
        <v>52</v>
      </c>
      <c r="B57" s="6">
        <v>164</v>
      </c>
      <c r="C57" s="23">
        <v>42522.303379629629</v>
      </c>
      <c r="D57" s="1" t="s">
        <v>106</v>
      </c>
      <c r="E57" s="1" t="s">
        <v>882</v>
      </c>
      <c r="F57" s="1" t="s">
        <v>883</v>
      </c>
      <c r="G57" s="1" t="s">
        <v>1473</v>
      </c>
      <c r="H57" s="1" t="s">
        <v>884</v>
      </c>
      <c r="I57" s="1" t="s">
        <v>885</v>
      </c>
      <c r="J57" s="1" t="s">
        <v>886</v>
      </c>
      <c r="K57" s="25">
        <f>38756210413</f>
        <v>38756210413</v>
      </c>
      <c r="L57" s="9"/>
      <c r="M57" s="70">
        <f>38756210413</f>
        <v>38756210413</v>
      </c>
      <c r="N57" s="1" t="s">
        <v>887</v>
      </c>
      <c r="O57" s="1" t="s">
        <v>888</v>
      </c>
      <c r="P57" s="1" t="s">
        <v>973</v>
      </c>
      <c r="Q57" s="24" t="s">
        <v>889</v>
      </c>
      <c r="R57" s="1" t="s">
        <v>890</v>
      </c>
      <c r="S57" s="1" t="s">
        <v>891</v>
      </c>
      <c r="T57" s="1">
        <v>75400</v>
      </c>
      <c r="U57" s="1" t="s">
        <v>892</v>
      </c>
      <c r="V57" s="61" t="s">
        <v>117</v>
      </c>
      <c r="W57" s="1" t="s">
        <v>1108</v>
      </c>
      <c r="X57" s="1" t="s">
        <v>986</v>
      </c>
      <c r="Z57" s="1" t="s">
        <v>126</v>
      </c>
      <c r="AB57" s="1" t="s">
        <v>126</v>
      </c>
      <c r="AD57" s="1" t="s">
        <v>126</v>
      </c>
      <c r="AF57" s="1" t="s">
        <v>1001</v>
      </c>
      <c r="AH57" s="1" t="s">
        <v>1001</v>
      </c>
      <c r="AJ57" s="49" t="s">
        <v>1005</v>
      </c>
      <c r="AK57" s="74" t="s">
        <v>893</v>
      </c>
      <c r="AL57" s="1" t="s">
        <v>989</v>
      </c>
      <c r="AM57" s="1" t="s">
        <v>1037</v>
      </c>
      <c r="AO57" s="1" t="s">
        <v>894</v>
      </c>
      <c r="AP57" s="1" t="s">
        <v>660</v>
      </c>
      <c r="AQ57" s="9"/>
      <c r="AS57" s="1" t="s">
        <v>126</v>
      </c>
      <c r="AU57" s="91"/>
      <c r="AV57" s="95"/>
      <c r="AW57" s="9"/>
      <c r="AX57" s="9"/>
      <c r="BA57" s="9"/>
      <c r="BB57" s="9"/>
      <c r="BF57" s="91"/>
      <c r="BH57" s="9"/>
      <c r="BI57" s="9"/>
      <c r="BL57" s="9"/>
      <c r="BM57" s="9"/>
      <c r="BR57" s="92"/>
      <c r="BS57" s="9"/>
      <c r="BT57" s="9"/>
      <c r="BW57" s="9"/>
      <c r="BX57" s="9"/>
      <c r="CC57" s="92"/>
      <c r="CD57" s="9"/>
      <c r="CE57" s="9"/>
      <c r="CH57" s="9"/>
      <c r="CI57" s="9"/>
      <c r="CN57" s="92"/>
      <c r="CO57" s="9"/>
      <c r="CP57" s="9"/>
      <c r="CS57" s="9"/>
      <c r="CT57" s="9"/>
      <c r="CY57" s="92"/>
      <c r="CZ57" s="9"/>
      <c r="DA57" s="9"/>
      <c r="DD57" s="9"/>
      <c r="DE57" s="9"/>
      <c r="DJ57" s="92"/>
      <c r="DK57" s="9"/>
      <c r="DL57" s="9"/>
      <c r="DO57" s="9"/>
      <c r="DP57" s="9"/>
      <c r="DT57" s="90"/>
      <c r="DU57" s="1" t="s">
        <v>1067</v>
      </c>
      <c r="DV57" s="91"/>
      <c r="DX57" s="9"/>
      <c r="EC57" s="90"/>
      <c r="ED57" s="1" t="s">
        <v>126</v>
      </c>
      <c r="EE57" s="9"/>
      <c r="EG57" s="1" t="s">
        <v>126</v>
      </c>
      <c r="EI57" s="1" t="s">
        <v>126</v>
      </c>
      <c r="EJ57" s="1" t="s">
        <v>1093</v>
      </c>
      <c r="EK57" s="1" t="s">
        <v>895</v>
      </c>
      <c r="EL57" s="1" t="s">
        <v>1095</v>
      </c>
      <c r="EN57" s="91"/>
      <c r="EO57" s="1" t="s">
        <v>298</v>
      </c>
      <c r="EP57" s="1" t="s">
        <v>298</v>
      </c>
      <c r="EQ57" s="1" t="s">
        <v>1100</v>
      </c>
      <c r="ER57" s="61" t="s">
        <v>298</v>
      </c>
    </row>
    <row r="58" spans="1:148" s="31" customFormat="1" ht="12.75" x14ac:dyDescent="0.2">
      <c r="A58" s="31">
        <v>53</v>
      </c>
      <c r="B58" s="6">
        <v>166</v>
      </c>
      <c r="C58" s="23">
        <v>42522.338726851849</v>
      </c>
      <c r="D58" s="1" t="s">
        <v>106</v>
      </c>
      <c r="E58" s="1" t="s">
        <v>142</v>
      </c>
      <c r="F58" s="1" t="s">
        <v>896</v>
      </c>
      <c r="G58" s="1" t="s">
        <v>1473</v>
      </c>
      <c r="H58" s="1" t="s">
        <v>897</v>
      </c>
      <c r="I58" s="1" t="s">
        <v>898</v>
      </c>
      <c r="K58" s="7" t="s">
        <v>899</v>
      </c>
      <c r="L58" s="9"/>
      <c r="M58" s="70"/>
      <c r="N58" s="1" t="s">
        <v>900</v>
      </c>
      <c r="P58" s="1" t="s">
        <v>975</v>
      </c>
      <c r="Q58" s="24" t="s">
        <v>901</v>
      </c>
      <c r="R58" s="1" t="s">
        <v>902</v>
      </c>
      <c r="S58" s="1">
        <v>32</v>
      </c>
      <c r="T58" s="1" t="s">
        <v>903</v>
      </c>
      <c r="U58" s="1" t="s">
        <v>154</v>
      </c>
      <c r="V58" s="61" t="s">
        <v>125</v>
      </c>
      <c r="W58" s="1" t="s">
        <v>1107</v>
      </c>
      <c r="X58" s="1" t="s">
        <v>982</v>
      </c>
      <c r="Z58" s="1" t="s">
        <v>298</v>
      </c>
      <c r="AB58" s="1" t="s">
        <v>298</v>
      </c>
      <c r="AD58" s="1" t="s">
        <v>126</v>
      </c>
      <c r="AF58" s="1" t="s">
        <v>1003</v>
      </c>
      <c r="AH58" s="1" t="s">
        <v>1003</v>
      </c>
      <c r="AJ58" s="49" t="s">
        <v>1012</v>
      </c>
      <c r="AK58" s="74" t="s">
        <v>904</v>
      </c>
      <c r="AL58" s="1" t="s">
        <v>989</v>
      </c>
      <c r="AM58" s="1" t="s">
        <v>1035</v>
      </c>
      <c r="AP58" s="1" t="s">
        <v>1051</v>
      </c>
      <c r="AQ58" s="1" t="s">
        <v>1061</v>
      </c>
      <c r="AS58" s="1" t="s">
        <v>218</v>
      </c>
      <c r="AU58" s="91"/>
      <c r="AV58" s="95"/>
      <c r="AW58" s="9"/>
      <c r="AX58" s="9"/>
      <c r="BA58" s="9"/>
      <c r="BB58" s="9"/>
      <c r="BF58" s="91"/>
      <c r="BH58" s="9"/>
      <c r="BI58" s="9"/>
      <c r="BL58" s="9"/>
      <c r="BM58" s="9"/>
      <c r="BR58" s="92"/>
      <c r="BS58" s="9"/>
      <c r="BT58" s="9"/>
      <c r="BW58" s="9"/>
      <c r="BX58" s="9"/>
      <c r="CC58" s="92"/>
      <c r="CD58" s="9"/>
      <c r="CE58" s="9"/>
      <c r="CH58" s="9"/>
      <c r="CI58" s="9"/>
      <c r="CN58" s="92"/>
      <c r="CO58" s="9"/>
      <c r="CP58" s="9"/>
      <c r="CS58" s="9"/>
      <c r="CT58" s="9"/>
      <c r="CY58" s="92"/>
      <c r="CZ58" s="9"/>
      <c r="DA58" s="9"/>
      <c r="DD58" s="9"/>
      <c r="DE58" s="9"/>
      <c r="DJ58" s="92"/>
      <c r="DK58" s="9"/>
      <c r="DL58" s="9"/>
      <c r="DO58" s="9"/>
      <c r="DP58" s="9"/>
      <c r="DT58" s="90"/>
      <c r="DU58" s="1" t="s">
        <v>1071</v>
      </c>
      <c r="DV58" s="91"/>
      <c r="DW58" s="1" t="s">
        <v>298</v>
      </c>
      <c r="DX58" s="1" t="s">
        <v>1137</v>
      </c>
      <c r="DZ58" s="1" t="s">
        <v>1084</v>
      </c>
      <c r="EC58" s="90"/>
      <c r="ED58" s="1" t="s">
        <v>298</v>
      </c>
      <c r="EE58" s="1" t="s">
        <v>1089</v>
      </c>
      <c r="EG58" s="1" t="s">
        <v>298</v>
      </c>
      <c r="EI58" s="1" t="s">
        <v>298</v>
      </c>
      <c r="EJ58" s="1" t="s">
        <v>1093</v>
      </c>
      <c r="EL58" s="1" t="s">
        <v>1095</v>
      </c>
      <c r="EN58" s="91"/>
      <c r="EO58" s="1" t="s">
        <v>298</v>
      </c>
      <c r="EP58" s="1" t="s">
        <v>298</v>
      </c>
      <c r="EQ58" s="1" t="s">
        <v>1100</v>
      </c>
      <c r="ER58" s="61" t="s">
        <v>298</v>
      </c>
    </row>
    <row r="59" spans="1:148" s="31" customFormat="1" ht="12.75" x14ac:dyDescent="0.2">
      <c r="A59" s="31">
        <v>54</v>
      </c>
      <c r="B59" s="6">
        <v>167</v>
      </c>
      <c r="C59" s="23">
        <v>42522.480486111112</v>
      </c>
      <c r="D59" s="1" t="s">
        <v>106</v>
      </c>
      <c r="E59" s="1" t="s">
        <v>905</v>
      </c>
      <c r="F59" s="1" t="s">
        <v>906</v>
      </c>
      <c r="G59" s="1" t="s">
        <v>1473</v>
      </c>
      <c r="H59" s="1" t="s">
        <v>748</v>
      </c>
      <c r="I59" s="1" t="s">
        <v>907</v>
      </c>
      <c r="J59" s="1" t="s">
        <v>908</v>
      </c>
      <c r="K59" s="7" t="s">
        <v>909</v>
      </c>
      <c r="L59" s="9"/>
      <c r="M59" s="68" t="s">
        <v>910</v>
      </c>
      <c r="N59" s="1" t="s">
        <v>911</v>
      </c>
      <c r="O59" s="1" t="s">
        <v>912</v>
      </c>
      <c r="P59" s="1" t="s">
        <v>973</v>
      </c>
      <c r="Q59" s="24" t="s">
        <v>913</v>
      </c>
      <c r="R59" s="1" t="s">
        <v>914</v>
      </c>
      <c r="S59" s="1">
        <v>11</v>
      </c>
      <c r="T59" s="1">
        <v>771210</v>
      </c>
      <c r="U59" s="1" t="s">
        <v>747</v>
      </c>
      <c r="V59" s="61" t="s">
        <v>117</v>
      </c>
      <c r="W59" s="1" t="s">
        <v>1104</v>
      </c>
      <c r="X59" s="26" t="s">
        <v>1116</v>
      </c>
      <c r="Z59" s="1" t="s">
        <v>126</v>
      </c>
      <c r="AB59" s="1" t="s">
        <v>126</v>
      </c>
      <c r="AD59" s="1" t="s">
        <v>126</v>
      </c>
      <c r="AF59" s="1" t="s">
        <v>1002</v>
      </c>
      <c r="AH59" s="1" t="s">
        <v>1001</v>
      </c>
      <c r="AJ59" s="49" t="s">
        <v>1009</v>
      </c>
      <c r="AK59" s="74" t="s">
        <v>915</v>
      </c>
      <c r="AL59" s="1" t="s">
        <v>989</v>
      </c>
      <c r="AM59" s="1" t="s">
        <v>1035</v>
      </c>
      <c r="AP59" s="1" t="s">
        <v>660</v>
      </c>
      <c r="AQ59" s="9"/>
      <c r="AS59" s="1" t="s">
        <v>126</v>
      </c>
      <c r="AU59" s="91"/>
      <c r="AV59" s="95"/>
      <c r="AW59" s="9"/>
      <c r="AX59" s="9"/>
      <c r="BA59" s="9"/>
      <c r="BB59" s="9"/>
      <c r="BF59" s="91"/>
      <c r="BH59" s="9"/>
      <c r="BI59" s="9"/>
      <c r="BL59" s="9"/>
      <c r="BM59" s="9"/>
      <c r="BR59" s="92"/>
      <c r="BS59" s="9"/>
      <c r="BT59" s="9"/>
      <c r="BW59" s="9"/>
      <c r="BX59" s="9"/>
      <c r="CC59" s="92"/>
      <c r="CD59" s="9"/>
      <c r="CE59" s="9"/>
      <c r="CH59" s="9"/>
      <c r="CI59" s="9"/>
      <c r="CN59" s="92"/>
      <c r="CO59" s="9"/>
      <c r="CP59" s="9"/>
      <c r="CS59" s="9"/>
      <c r="CT59" s="9"/>
      <c r="CY59" s="92"/>
      <c r="CZ59" s="9"/>
      <c r="DA59" s="9"/>
      <c r="DD59" s="9"/>
      <c r="DE59" s="9"/>
      <c r="DJ59" s="92"/>
      <c r="DK59" s="9"/>
      <c r="DL59" s="9"/>
      <c r="DO59" s="9"/>
      <c r="DP59" s="9"/>
      <c r="DT59" s="90"/>
      <c r="DU59" s="1" t="s">
        <v>1069</v>
      </c>
      <c r="DV59" s="91"/>
      <c r="DW59" s="1" t="s">
        <v>126</v>
      </c>
      <c r="DX59" s="9"/>
      <c r="EC59" s="90"/>
      <c r="ED59" s="1" t="s">
        <v>126</v>
      </c>
      <c r="EE59" s="9"/>
      <c r="EG59" s="1" t="s">
        <v>126</v>
      </c>
      <c r="EI59" s="1" t="s">
        <v>126</v>
      </c>
      <c r="EJ59" s="1" t="s">
        <v>1093</v>
      </c>
      <c r="EL59" s="1" t="s">
        <v>1095</v>
      </c>
      <c r="EN59" s="91"/>
      <c r="EO59" s="1" t="s">
        <v>1097</v>
      </c>
      <c r="EP59" s="1" t="s">
        <v>298</v>
      </c>
      <c r="EQ59" s="1" t="s">
        <v>1100</v>
      </c>
      <c r="ER59" s="61" t="s">
        <v>1101</v>
      </c>
    </row>
    <row r="60" spans="1:148" s="31" customFormat="1" ht="12.75" x14ac:dyDescent="0.2">
      <c r="A60" s="31">
        <v>55</v>
      </c>
      <c r="B60" s="6">
        <v>171</v>
      </c>
      <c r="C60" s="23">
        <v>42522.508252314816</v>
      </c>
      <c r="D60" s="1" t="s">
        <v>106</v>
      </c>
      <c r="E60" s="1" t="s">
        <v>916</v>
      </c>
      <c r="F60" s="1" t="s">
        <v>917</v>
      </c>
      <c r="G60" s="1" t="s">
        <v>1473</v>
      </c>
      <c r="H60" s="1" t="s">
        <v>918</v>
      </c>
      <c r="I60" s="1" t="s">
        <v>919</v>
      </c>
      <c r="K60" s="7" t="s">
        <v>920</v>
      </c>
      <c r="L60" s="9"/>
      <c r="M60" s="70"/>
      <c r="N60" s="1" t="s">
        <v>921</v>
      </c>
      <c r="P60" s="1" t="s">
        <v>973</v>
      </c>
      <c r="Q60" s="24" t="s">
        <v>922</v>
      </c>
      <c r="R60" s="1" t="s">
        <v>923</v>
      </c>
      <c r="S60" s="1">
        <v>1</v>
      </c>
      <c r="T60" s="1">
        <v>11118</v>
      </c>
      <c r="U60" s="1" t="s">
        <v>122</v>
      </c>
      <c r="V60" s="61" t="s">
        <v>123</v>
      </c>
      <c r="W60" s="1" t="s">
        <v>1107</v>
      </c>
      <c r="X60" s="1" t="s">
        <v>982</v>
      </c>
      <c r="Z60" s="1" t="s">
        <v>126</v>
      </c>
      <c r="AB60" s="1" t="s">
        <v>126</v>
      </c>
      <c r="AD60" s="1" t="s">
        <v>126</v>
      </c>
      <c r="AF60" s="1" t="s">
        <v>1000</v>
      </c>
      <c r="AH60" s="1" t="s">
        <v>1000</v>
      </c>
      <c r="AJ60" s="49" t="s">
        <v>1005</v>
      </c>
      <c r="AK60" s="74" t="s">
        <v>924</v>
      </c>
      <c r="AL60" s="1" t="s">
        <v>1033</v>
      </c>
      <c r="AM60" s="1" t="s">
        <v>1037</v>
      </c>
      <c r="AO60" s="1" t="s">
        <v>925</v>
      </c>
      <c r="AP60" s="1" t="s">
        <v>1050</v>
      </c>
      <c r="AQ60" s="9"/>
      <c r="AS60" s="1" t="s">
        <v>298</v>
      </c>
      <c r="AT60" s="1" t="s">
        <v>487</v>
      </c>
      <c r="AU60" s="91"/>
      <c r="AV60" s="95"/>
      <c r="AW60" s="9"/>
      <c r="AX60" s="9"/>
      <c r="BA60" s="9"/>
      <c r="BB60" s="9"/>
      <c r="BF60" s="91"/>
      <c r="BH60" s="9"/>
      <c r="BI60" s="9"/>
      <c r="BL60" s="9"/>
      <c r="BM60" s="9"/>
      <c r="BR60" s="92"/>
      <c r="BS60" s="9"/>
      <c r="BT60" s="9"/>
      <c r="BW60" s="9"/>
      <c r="BX60" s="9"/>
      <c r="CC60" s="92"/>
      <c r="CD60" s="9"/>
      <c r="CE60" s="9"/>
      <c r="CH60" s="9"/>
      <c r="CI60" s="9"/>
      <c r="CN60" s="92"/>
      <c r="CO60" s="9"/>
      <c r="CP60" s="9"/>
      <c r="CS60" s="9"/>
      <c r="CT60" s="9"/>
      <c r="CY60" s="92"/>
      <c r="CZ60" s="9"/>
      <c r="DA60" s="9"/>
      <c r="DD60" s="9"/>
      <c r="DE60" s="9"/>
      <c r="DJ60" s="92"/>
      <c r="DK60" s="9"/>
      <c r="DL60" s="9"/>
      <c r="DO60" s="9"/>
      <c r="DP60" s="9"/>
      <c r="DT60" s="90"/>
      <c r="DU60" s="1" t="s">
        <v>1069</v>
      </c>
      <c r="DV60" s="91"/>
      <c r="DX60" s="9"/>
      <c r="EC60" s="90"/>
      <c r="ED60" s="1" t="s">
        <v>126</v>
      </c>
      <c r="EE60" s="9"/>
      <c r="EG60" s="1" t="s">
        <v>218</v>
      </c>
      <c r="EI60" s="1" t="s">
        <v>126</v>
      </c>
      <c r="EJ60" s="1" t="s">
        <v>1000</v>
      </c>
      <c r="EL60" s="1" t="s">
        <v>1000</v>
      </c>
      <c r="EN60" s="91"/>
      <c r="EO60" s="1" t="s">
        <v>298</v>
      </c>
      <c r="EP60" s="1" t="s">
        <v>298</v>
      </c>
      <c r="EQ60" s="1" t="s">
        <v>1100</v>
      </c>
      <c r="ER60" s="61" t="s">
        <v>298</v>
      </c>
    </row>
    <row r="61" spans="1:148" s="31" customFormat="1" ht="12.75" x14ac:dyDescent="0.2">
      <c r="A61" s="31">
        <v>56</v>
      </c>
      <c r="B61" s="6">
        <v>181</v>
      </c>
      <c r="C61" s="27">
        <v>42528.473124999997</v>
      </c>
      <c r="D61" s="1" t="s">
        <v>106</v>
      </c>
      <c r="E61" s="1" t="s">
        <v>927</v>
      </c>
      <c r="F61" s="1" t="s">
        <v>928</v>
      </c>
      <c r="G61" s="1" t="s">
        <v>1473</v>
      </c>
      <c r="H61" s="1" t="s">
        <v>929</v>
      </c>
      <c r="I61" s="1" t="s">
        <v>930</v>
      </c>
      <c r="K61" s="7" t="s">
        <v>931</v>
      </c>
      <c r="L61" s="9"/>
      <c r="M61" s="70"/>
      <c r="N61" s="1" t="s">
        <v>715</v>
      </c>
      <c r="O61" s="1" t="s">
        <v>932</v>
      </c>
      <c r="P61" s="1" t="s">
        <v>974</v>
      </c>
      <c r="Q61" s="24" t="s">
        <v>933</v>
      </c>
      <c r="R61" s="1" t="s">
        <v>934</v>
      </c>
      <c r="S61" s="1">
        <v>20</v>
      </c>
      <c r="T61" s="1">
        <v>2121</v>
      </c>
      <c r="U61" s="1" t="s">
        <v>935</v>
      </c>
      <c r="V61" s="61" t="s">
        <v>161</v>
      </c>
      <c r="W61" s="1" t="s">
        <v>1111</v>
      </c>
      <c r="X61" s="1" t="s">
        <v>995</v>
      </c>
      <c r="Y61" s="1" t="s">
        <v>936</v>
      </c>
      <c r="Z61" s="1" t="s">
        <v>126</v>
      </c>
      <c r="AB61" s="1" t="s">
        <v>126</v>
      </c>
      <c r="AD61" s="1" t="s">
        <v>126</v>
      </c>
      <c r="AF61" s="1" t="s">
        <v>1001</v>
      </c>
      <c r="AH61" s="1" t="s">
        <v>1001</v>
      </c>
      <c r="AJ61" s="49" t="s">
        <v>1006</v>
      </c>
      <c r="AK61" s="74" t="s">
        <v>739</v>
      </c>
      <c r="AL61" s="1" t="s">
        <v>1015</v>
      </c>
      <c r="AM61" s="1" t="s">
        <v>1038</v>
      </c>
      <c r="AO61" s="1" t="s">
        <v>937</v>
      </c>
      <c r="AP61" s="1" t="s">
        <v>1046</v>
      </c>
      <c r="AQ61" s="1" t="s">
        <v>1060</v>
      </c>
      <c r="AS61" s="1" t="s">
        <v>298</v>
      </c>
      <c r="AU61" s="61" t="s">
        <v>938</v>
      </c>
      <c r="AV61" s="95"/>
      <c r="AW61" s="9"/>
      <c r="AX61" s="9"/>
      <c r="BA61" s="9"/>
      <c r="BB61" s="9"/>
      <c r="BF61" s="91"/>
      <c r="BH61" s="9"/>
      <c r="BI61" s="9"/>
      <c r="BL61" s="9"/>
      <c r="BM61" s="9"/>
      <c r="BR61" s="92"/>
      <c r="BS61" s="9"/>
      <c r="BT61" s="9"/>
      <c r="BW61" s="9"/>
      <c r="BX61" s="9"/>
      <c r="CC61" s="92"/>
      <c r="CD61" s="9"/>
      <c r="CE61" s="9"/>
      <c r="CH61" s="9"/>
      <c r="CI61" s="9"/>
      <c r="CN61" s="92"/>
      <c r="CO61" s="9"/>
      <c r="CP61" s="9"/>
      <c r="CS61" s="9"/>
      <c r="CT61" s="9"/>
      <c r="CY61" s="92"/>
      <c r="CZ61" s="9"/>
      <c r="DA61" s="9"/>
      <c r="DD61" s="9"/>
      <c r="DE61" s="9"/>
      <c r="DJ61" s="92"/>
      <c r="DK61" s="9"/>
      <c r="DL61" s="9"/>
      <c r="DO61" s="9"/>
      <c r="DP61" s="9"/>
      <c r="DT61" s="90"/>
      <c r="DU61" s="1" t="s">
        <v>1079</v>
      </c>
      <c r="DV61" s="93" t="s">
        <v>939</v>
      </c>
      <c r="DX61" s="9"/>
      <c r="EC61" s="90"/>
      <c r="ED61" s="1" t="s">
        <v>126</v>
      </c>
      <c r="EE61" s="9"/>
      <c r="EG61" s="1" t="s">
        <v>126</v>
      </c>
      <c r="EI61" s="1" t="s">
        <v>126</v>
      </c>
      <c r="EJ61" s="1" t="s">
        <v>1092</v>
      </c>
      <c r="EL61" s="1" t="s">
        <v>1092</v>
      </c>
      <c r="EN61" s="61" t="s">
        <v>940</v>
      </c>
      <c r="EO61" s="1" t="s">
        <v>298</v>
      </c>
      <c r="EP61" s="1" t="s">
        <v>298</v>
      </c>
      <c r="EQ61" s="1" t="s">
        <v>1100</v>
      </c>
      <c r="ER61" s="61" t="s">
        <v>298</v>
      </c>
    </row>
    <row r="62" spans="1:148" s="31" customFormat="1" ht="12.75" x14ac:dyDescent="0.2">
      <c r="A62" s="31">
        <v>57</v>
      </c>
      <c r="B62" s="6">
        <v>182</v>
      </c>
      <c r="C62" s="27">
        <v>42529.245486111111</v>
      </c>
      <c r="D62" s="1" t="s">
        <v>106</v>
      </c>
      <c r="E62" s="1" t="s">
        <v>941</v>
      </c>
      <c r="F62" s="1" t="s">
        <v>942</v>
      </c>
      <c r="G62" s="1" t="s">
        <v>1473</v>
      </c>
      <c r="H62" s="1" t="s">
        <v>943</v>
      </c>
      <c r="I62" s="1" t="s">
        <v>944</v>
      </c>
      <c r="J62" s="1" t="s">
        <v>945</v>
      </c>
      <c r="K62" s="7">
        <v>99329351</v>
      </c>
      <c r="L62" s="9"/>
      <c r="M62" s="70"/>
      <c r="N62" s="1" t="s">
        <v>946</v>
      </c>
      <c r="P62" s="1" t="s">
        <v>974</v>
      </c>
      <c r="Q62" s="24" t="s">
        <v>947</v>
      </c>
      <c r="R62" s="1" t="s">
        <v>948</v>
      </c>
      <c r="S62" s="1">
        <v>1</v>
      </c>
      <c r="T62" s="1">
        <v>2415</v>
      </c>
      <c r="U62" s="1" t="s">
        <v>949</v>
      </c>
      <c r="V62" s="61" t="s">
        <v>161</v>
      </c>
      <c r="W62" s="1" t="s">
        <v>1106</v>
      </c>
      <c r="X62" s="1" t="s">
        <v>998</v>
      </c>
      <c r="Y62" s="1" t="s">
        <v>950</v>
      </c>
      <c r="Z62" s="1" t="s">
        <v>298</v>
      </c>
      <c r="AB62" s="1" t="s">
        <v>126</v>
      </c>
      <c r="AD62" s="1" t="s">
        <v>126</v>
      </c>
      <c r="AF62" s="1" t="s">
        <v>1001</v>
      </c>
      <c r="AH62" s="1" t="s">
        <v>1001</v>
      </c>
      <c r="AJ62" s="49" t="s">
        <v>1009</v>
      </c>
      <c r="AK62" s="74" t="s">
        <v>951</v>
      </c>
      <c r="AL62" s="1" t="s">
        <v>1027</v>
      </c>
      <c r="AM62" s="1" t="s">
        <v>1037</v>
      </c>
      <c r="AP62" s="1" t="s">
        <v>1046</v>
      </c>
      <c r="AQ62" s="1" t="s">
        <v>1054</v>
      </c>
      <c r="AS62" s="1" t="s">
        <v>298</v>
      </c>
      <c r="AU62" s="91"/>
      <c r="AV62" s="95"/>
      <c r="AW62" s="9"/>
      <c r="AX62" s="9"/>
      <c r="BA62" s="9"/>
      <c r="BB62" s="9"/>
      <c r="BF62" s="91"/>
      <c r="BH62" s="9"/>
      <c r="BI62" s="9"/>
      <c r="BL62" s="9"/>
      <c r="BM62" s="9"/>
      <c r="BR62" s="92"/>
      <c r="BS62" s="9"/>
      <c r="BT62" s="9"/>
      <c r="BW62" s="9"/>
      <c r="BX62" s="9"/>
      <c r="CC62" s="92"/>
      <c r="CD62" s="9"/>
      <c r="CE62" s="9"/>
      <c r="CH62" s="9"/>
      <c r="CI62" s="9"/>
      <c r="CN62" s="92"/>
      <c r="CO62" s="9"/>
      <c r="CP62" s="9"/>
      <c r="CS62" s="9"/>
      <c r="CT62" s="9"/>
      <c r="CY62" s="92"/>
      <c r="CZ62" s="9"/>
      <c r="DA62" s="9"/>
      <c r="DD62" s="9"/>
      <c r="DE62" s="9"/>
      <c r="DJ62" s="92"/>
      <c r="DK62" s="9"/>
      <c r="DL62" s="9"/>
      <c r="DO62" s="9"/>
      <c r="DP62" s="9"/>
      <c r="DT62" s="90"/>
      <c r="DU62" s="1" t="s">
        <v>1065</v>
      </c>
      <c r="DV62" s="91"/>
      <c r="DW62" s="1" t="s">
        <v>126</v>
      </c>
      <c r="DX62" s="9"/>
      <c r="EC62" s="90"/>
      <c r="ED62" s="1" t="s">
        <v>126</v>
      </c>
      <c r="EE62" s="9"/>
      <c r="EG62" s="1" t="s">
        <v>126</v>
      </c>
      <c r="EI62" s="1" t="s">
        <v>126</v>
      </c>
      <c r="EJ62" s="1" t="s">
        <v>1093</v>
      </c>
      <c r="EL62" s="1" t="s">
        <v>1095</v>
      </c>
      <c r="EN62" s="91"/>
      <c r="EO62" s="1" t="s">
        <v>298</v>
      </c>
      <c r="EP62" s="1" t="s">
        <v>298</v>
      </c>
      <c r="EQ62" s="1" t="s">
        <v>1100</v>
      </c>
      <c r="ER62" s="61" t="s">
        <v>298</v>
      </c>
    </row>
    <row r="63" spans="1:148" s="31" customFormat="1" ht="12.75" x14ac:dyDescent="0.2">
      <c r="A63" s="31">
        <v>58</v>
      </c>
      <c r="B63" s="6">
        <v>183</v>
      </c>
      <c r="C63" s="27">
        <v>42529.35560185185</v>
      </c>
      <c r="D63" s="1" t="s">
        <v>106</v>
      </c>
      <c r="E63" s="1" t="s">
        <v>926</v>
      </c>
      <c r="F63" s="1" t="s">
        <v>952</v>
      </c>
      <c r="G63" s="1" t="s">
        <v>1473</v>
      </c>
      <c r="H63" s="1" t="s">
        <v>953</v>
      </c>
      <c r="I63" s="1" t="s">
        <v>954</v>
      </c>
      <c r="J63" s="1" t="s">
        <v>955</v>
      </c>
      <c r="K63" s="7" t="s">
        <v>956</v>
      </c>
      <c r="L63" s="9"/>
      <c r="M63" s="70"/>
      <c r="N63" s="1" t="s">
        <v>957</v>
      </c>
      <c r="O63" s="1" t="s">
        <v>958</v>
      </c>
      <c r="P63" s="1" t="s">
        <v>973</v>
      </c>
      <c r="Q63" s="24" t="s">
        <v>959</v>
      </c>
      <c r="R63" s="1" t="s">
        <v>337</v>
      </c>
      <c r="S63" s="1">
        <v>66</v>
      </c>
      <c r="T63" s="1">
        <v>11000</v>
      </c>
      <c r="U63" s="1" t="s">
        <v>136</v>
      </c>
      <c r="V63" s="61" t="s">
        <v>137</v>
      </c>
      <c r="W63" s="1" t="s">
        <v>999</v>
      </c>
      <c r="X63" s="1" t="s">
        <v>978</v>
      </c>
      <c r="Z63" s="1" t="s">
        <v>218</v>
      </c>
      <c r="AB63" s="1" t="s">
        <v>218</v>
      </c>
      <c r="AD63" s="1" t="s">
        <v>126</v>
      </c>
      <c r="AF63" s="1" t="s">
        <v>1001</v>
      </c>
      <c r="AH63" s="1" t="s">
        <v>218</v>
      </c>
      <c r="AJ63" s="49" t="s">
        <v>1006</v>
      </c>
      <c r="AK63" s="74" t="s">
        <v>960</v>
      </c>
      <c r="AL63" s="1" t="s">
        <v>102</v>
      </c>
      <c r="AM63" s="1" t="s">
        <v>989</v>
      </c>
      <c r="AO63" s="1" t="s">
        <v>961</v>
      </c>
      <c r="AP63" s="1" t="s">
        <v>1052</v>
      </c>
      <c r="AQ63" s="1" t="s">
        <v>1058</v>
      </c>
      <c r="AS63" s="1" t="s">
        <v>298</v>
      </c>
      <c r="AU63" s="61" t="s">
        <v>954</v>
      </c>
      <c r="AV63" s="95"/>
      <c r="AW63" s="9"/>
      <c r="AX63" s="9"/>
      <c r="BA63" s="9"/>
      <c r="BB63" s="9"/>
      <c r="BF63" s="91"/>
      <c r="BH63" s="9"/>
      <c r="BI63" s="9"/>
      <c r="BL63" s="9"/>
      <c r="BM63" s="9"/>
      <c r="BR63" s="92"/>
      <c r="BS63" s="9"/>
      <c r="BT63" s="9"/>
      <c r="BW63" s="9"/>
      <c r="BX63" s="9"/>
      <c r="CC63" s="92"/>
      <c r="CD63" s="9"/>
      <c r="CE63" s="9"/>
      <c r="CH63" s="9"/>
      <c r="CI63" s="9"/>
      <c r="CN63" s="92"/>
      <c r="CO63" s="9"/>
      <c r="CP63" s="9"/>
      <c r="CS63" s="9"/>
      <c r="CT63" s="9"/>
      <c r="CY63" s="92"/>
      <c r="CZ63" s="9"/>
      <c r="DA63" s="9"/>
      <c r="DD63" s="9"/>
      <c r="DE63" s="9"/>
      <c r="DJ63" s="92"/>
      <c r="DK63" s="9"/>
      <c r="DL63" s="9"/>
      <c r="DO63" s="9"/>
      <c r="DP63" s="9"/>
      <c r="DT63" s="90"/>
      <c r="DU63" s="28" t="s">
        <v>1118</v>
      </c>
      <c r="DV63" s="61" t="s">
        <v>962</v>
      </c>
      <c r="DX63" s="9"/>
      <c r="EC63" s="90"/>
      <c r="ED63" s="1" t="s">
        <v>218</v>
      </c>
      <c r="EE63" s="9"/>
      <c r="EG63" s="1" t="s">
        <v>126</v>
      </c>
      <c r="EI63" s="1" t="s">
        <v>126</v>
      </c>
      <c r="EJ63" s="1" t="s">
        <v>218</v>
      </c>
      <c r="EL63" s="1" t="s">
        <v>218</v>
      </c>
      <c r="EN63" s="91"/>
      <c r="EO63" s="1" t="s">
        <v>1097</v>
      </c>
      <c r="EP63" s="1" t="s">
        <v>298</v>
      </c>
      <c r="EQ63" s="1" t="s">
        <v>1100</v>
      </c>
      <c r="ER63" s="61" t="s">
        <v>1101</v>
      </c>
    </row>
    <row r="64" spans="1:148" s="31" customFormat="1" ht="12.75" x14ac:dyDescent="0.2">
      <c r="A64" s="31">
        <v>59</v>
      </c>
      <c r="B64" s="6">
        <v>185</v>
      </c>
      <c r="C64" s="27">
        <v>42535.398043981484</v>
      </c>
      <c r="D64" s="1" t="s">
        <v>106</v>
      </c>
      <c r="E64" s="1" t="s">
        <v>963</v>
      </c>
      <c r="F64" s="1" t="s">
        <v>964</v>
      </c>
      <c r="G64" s="1" t="s">
        <v>1473</v>
      </c>
      <c r="H64" s="1" t="s">
        <v>229</v>
      </c>
      <c r="I64" s="1" t="s">
        <v>965</v>
      </c>
      <c r="K64" s="25">
        <v>38163201863</v>
      </c>
      <c r="L64" s="9"/>
      <c r="M64" s="70">
        <v>38111402850</v>
      </c>
      <c r="N64" s="1" t="s">
        <v>966</v>
      </c>
      <c r="P64" s="1" t="s">
        <v>975</v>
      </c>
      <c r="Q64" s="24" t="s">
        <v>967</v>
      </c>
      <c r="R64" s="1" t="s">
        <v>968</v>
      </c>
      <c r="S64" s="1">
        <v>15</v>
      </c>
      <c r="T64" s="1" t="s">
        <v>969</v>
      </c>
      <c r="U64" s="1" t="s">
        <v>136</v>
      </c>
      <c r="V64" s="61" t="s">
        <v>137</v>
      </c>
      <c r="W64" s="1" t="s">
        <v>1112</v>
      </c>
      <c r="X64" s="29" t="s">
        <v>1115</v>
      </c>
      <c r="Z64" s="1" t="s">
        <v>298</v>
      </c>
      <c r="AA64" s="24" t="s">
        <v>970</v>
      </c>
      <c r="AB64" s="1" t="s">
        <v>126</v>
      </c>
      <c r="AD64" s="1" t="s">
        <v>126</v>
      </c>
      <c r="AF64" s="1" t="s">
        <v>1001</v>
      </c>
      <c r="AH64" s="1" t="s">
        <v>1001</v>
      </c>
      <c r="AJ64" s="49" t="s">
        <v>1005</v>
      </c>
      <c r="AK64" s="74" t="s">
        <v>971</v>
      </c>
      <c r="AL64" s="28" t="s">
        <v>1616</v>
      </c>
      <c r="AM64" s="1" t="s">
        <v>1040</v>
      </c>
      <c r="AO64" s="1" t="s">
        <v>972</v>
      </c>
      <c r="AP64" s="1" t="s">
        <v>1051</v>
      </c>
      <c r="AQ64" s="28" t="s">
        <v>1062</v>
      </c>
      <c r="AS64" s="1" t="s">
        <v>218</v>
      </c>
      <c r="AU64" s="91"/>
      <c r="AV64" s="95"/>
      <c r="AW64" s="9"/>
      <c r="AX64" s="9"/>
      <c r="BA64" s="9"/>
      <c r="BB64" s="9"/>
      <c r="BF64" s="91"/>
      <c r="BH64" s="9"/>
      <c r="BI64" s="9"/>
      <c r="BL64" s="9"/>
      <c r="BM64" s="9"/>
      <c r="BQ64" s="91"/>
      <c r="BS64" s="9"/>
      <c r="BT64" s="9"/>
      <c r="BW64" s="9"/>
      <c r="BX64" s="9"/>
      <c r="CC64" s="92"/>
      <c r="CD64" s="9"/>
      <c r="CE64" s="9"/>
      <c r="CH64" s="9"/>
      <c r="CI64" s="9"/>
      <c r="CN64" s="92"/>
      <c r="CO64" s="9"/>
      <c r="CP64" s="9"/>
      <c r="CS64" s="9"/>
      <c r="CT64" s="9"/>
      <c r="CY64" s="92"/>
      <c r="CZ64" s="9"/>
      <c r="DA64" s="9"/>
      <c r="DD64" s="9"/>
      <c r="DE64" s="9"/>
      <c r="DJ64" s="92"/>
      <c r="DK64" s="9"/>
      <c r="DL64" s="9"/>
      <c r="DO64" s="9"/>
      <c r="DP64" s="9"/>
      <c r="DT64" s="90"/>
      <c r="DU64" s="29" t="s">
        <v>1117</v>
      </c>
      <c r="DV64" s="91"/>
      <c r="DX64" s="9"/>
      <c r="EC64" s="90"/>
      <c r="ED64" s="1" t="s">
        <v>298</v>
      </c>
      <c r="EE64" s="1" t="s">
        <v>1087</v>
      </c>
      <c r="EG64" s="1" t="s">
        <v>126</v>
      </c>
      <c r="EI64" s="1" t="s">
        <v>126</v>
      </c>
      <c r="EJ64" s="1" t="s">
        <v>218</v>
      </c>
      <c r="EL64" s="1" t="s">
        <v>218</v>
      </c>
      <c r="EN64" s="91"/>
      <c r="EO64" s="1" t="s">
        <v>298</v>
      </c>
      <c r="EP64" s="1" t="s">
        <v>298</v>
      </c>
      <c r="EQ64" s="1" t="s">
        <v>1100</v>
      </c>
      <c r="ER64" s="61" t="s">
        <v>298</v>
      </c>
    </row>
    <row r="65" spans="1:148" s="31" customFormat="1" ht="12.75" x14ac:dyDescent="0.2">
      <c r="A65" s="31">
        <v>60</v>
      </c>
      <c r="B65" s="96">
        <v>190</v>
      </c>
      <c r="C65" s="97">
        <v>42568.261574074073</v>
      </c>
      <c r="D65" s="84" t="s">
        <v>106</v>
      </c>
      <c r="E65" s="84" t="s">
        <v>1144</v>
      </c>
      <c r="F65" s="84" t="s">
        <v>1145</v>
      </c>
      <c r="G65" s="84" t="s">
        <v>1473</v>
      </c>
      <c r="H65" s="84" t="s">
        <v>1146</v>
      </c>
      <c r="I65" s="84" t="s">
        <v>1147</v>
      </c>
      <c r="J65" s="98"/>
      <c r="K65" s="99">
        <v>97286472018</v>
      </c>
      <c r="L65" s="100"/>
      <c r="M65" s="101"/>
      <c r="N65" s="84" t="s">
        <v>1148</v>
      </c>
      <c r="O65" s="84" t="s">
        <v>1149</v>
      </c>
      <c r="P65" s="84" t="s">
        <v>1475</v>
      </c>
      <c r="Q65" s="102" t="s">
        <v>1150</v>
      </c>
      <c r="R65" s="84" t="s">
        <v>1151</v>
      </c>
      <c r="S65" s="84">
        <v>1</v>
      </c>
      <c r="T65" s="84">
        <v>85338</v>
      </c>
      <c r="U65" s="84" t="s">
        <v>1152</v>
      </c>
      <c r="V65" s="104" t="s">
        <v>1153</v>
      </c>
      <c r="W65" s="82" t="s">
        <v>1332</v>
      </c>
      <c r="X65" s="83" t="s">
        <v>1338</v>
      </c>
      <c r="Y65" s="98"/>
      <c r="Z65" s="84" t="s">
        <v>126</v>
      </c>
      <c r="AA65" s="98"/>
      <c r="AB65" s="84" t="s">
        <v>126</v>
      </c>
      <c r="AC65" s="98"/>
      <c r="AD65" s="84" t="s">
        <v>126</v>
      </c>
      <c r="AE65" s="98"/>
      <c r="AF65" s="84" t="s">
        <v>1000</v>
      </c>
      <c r="AG65" s="98"/>
      <c r="AH65" s="84" t="s">
        <v>1000</v>
      </c>
      <c r="AI65" s="98"/>
      <c r="AJ65" s="104" t="s">
        <v>1005</v>
      </c>
      <c r="AK65" s="84" t="s">
        <v>1154</v>
      </c>
      <c r="AL65" s="84" t="s">
        <v>105</v>
      </c>
      <c r="AM65" s="82" t="s">
        <v>1037</v>
      </c>
      <c r="AN65" s="98"/>
      <c r="AO65" s="98"/>
      <c r="AP65" s="84" t="s">
        <v>1044</v>
      </c>
      <c r="AQ65" s="100"/>
      <c r="AR65" s="98"/>
      <c r="AS65" s="84" t="s">
        <v>126</v>
      </c>
      <c r="AT65" s="98"/>
      <c r="AU65" s="104" t="s">
        <v>1155</v>
      </c>
      <c r="AV65" s="98"/>
      <c r="AW65" s="100"/>
      <c r="AX65" s="100"/>
      <c r="AY65" s="98"/>
      <c r="AZ65" s="98"/>
      <c r="BA65" s="100"/>
      <c r="BB65" s="100"/>
      <c r="BC65" s="98"/>
      <c r="BD65" s="98"/>
      <c r="BE65" s="98"/>
      <c r="BF65" s="112"/>
      <c r="BG65" s="98"/>
      <c r="BH65" s="100"/>
      <c r="BI65" s="100"/>
      <c r="BJ65" s="98"/>
      <c r="BK65" s="98"/>
      <c r="BL65" s="100"/>
      <c r="BM65" s="100"/>
      <c r="BN65" s="98"/>
      <c r="BO65" s="98"/>
      <c r="BP65" s="98"/>
      <c r="BQ65" s="112"/>
      <c r="BR65" s="98"/>
      <c r="BS65" s="100"/>
      <c r="BT65" s="100"/>
      <c r="BU65" s="98"/>
      <c r="BV65" s="98"/>
      <c r="BW65" s="100"/>
      <c r="BX65" s="100"/>
      <c r="BY65" s="98"/>
      <c r="BZ65" s="98"/>
      <c r="CA65" s="98"/>
      <c r="CB65" s="112"/>
      <c r="CC65" s="98"/>
      <c r="CD65" s="100"/>
      <c r="CE65" s="100"/>
      <c r="CF65" s="98"/>
      <c r="CG65" s="98"/>
      <c r="CH65" s="100"/>
      <c r="CI65" s="100"/>
      <c r="CJ65" s="98"/>
      <c r="CK65" s="98"/>
      <c r="CL65" s="98"/>
      <c r="CM65" s="112"/>
      <c r="CN65" s="98"/>
      <c r="CO65" s="100"/>
      <c r="CP65" s="100"/>
      <c r="CQ65" s="98"/>
      <c r="CR65" s="98"/>
      <c r="CS65" s="100"/>
      <c r="CT65" s="100"/>
      <c r="CU65" s="98"/>
      <c r="CV65" s="98"/>
      <c r="CW65" s="98"/>
      <c r="CX65" s="112"/>
      <c r="CY65" s="98"/>
      <c r="CZ65" s="100"/>
      <c r="DA65" s="100"/>
      <c r="DB65" s="98"/>
      <c r="DC65" s="98"/>
      <c r="DD65" s="100"/>
      <c r="DE65" s="100"/>
      <c r="DF65" s="98"/>
      <c r="DG65" s="98"/>
      <c r="DH65" s="98"/>
      <c r="DI65" s="112"/>
      <c r="DJ65" s="98"/>
      <c r="DK65" s="100"/>
      <c r="DL65" s="100"/>
      <c r="DM65" s="98"/>
      <c r="DN65" s="98"/>
      <c r="DO65" s="100"/>
      <c r="DP65" s="100"/>
      <c r="DQ65" s="98"/>
      <c r="DR65" s="98"/>
      <c r="DS65" s="98"/>
      <c r="DT65" s="112"/>
      <c r="DU65" s="84" t="s">
        <v>1065</v>
      </c>
      <c r="DV65" s="112"/>
      <c r="DW65" s="98"/>
      <c r="DX65" s="100"/>
      <c r="DY65" s="98"/>
      <c r="DZ65" s="98"/>
      <c r="EA65" s="98"/>
      <c r="EB65" s="98"/>
      <c r="EC65" s="112"/>
      <c r="ED65" s="84" t="s">
        <v>126</v>
      </c>
      <c r="EE65" s="100"/>
      <c r="EF65" s="98"/>
      <c r="EG65" s="84" t="s">
        <v>218</v>
      </c>
      <c r="EH65" s="98"/>
      <c r="EI65" s="84" t="s">
        <v>298</v>
      </c>
      <c r="EJ65" s="84" t="s">
        <v>218</v>
      </c>
      <c r="EK65" s="98"/>
      <c r="EL65" s="84" t="s">
        <v>218</v>
      </c>
      <c r="EM65" s="98"/>
      <c r="EN65" s="112"/>
      <c r="EO65" s="84" t="s">
        <v>1331</v>
      </c>
      <c r="EP65" s="84" t="s">
        <v>298</v>
      </c>
      <c r="EQ65" s="84" t="s">
        <v>298</v>
      </c>
      <c r="ER65" s="104" t="s">
        <v>298</v>
      </c>
    </row>
    <row r="66" spans="1:148" s="31" customFormat="1" ht="12.75" x14ac:dyDescent="0.2">
      <c r="A66" s="31">
        <v>61</v>
      </c>
      <c r="B66" s="96">
        <v>193</v>
      </c>
      <c r="C66" s="97">
        <v>42571.548217592594</v>
      </c>
      <c r="D66" s="84" t="s">
        <v>106</v>
      </c>
      <c r="E66" s="84" t="s">
        <v>1156</v>
      </c>
      <c r="F66" s="84" t="s">
        <v>1157</v>
      </c>
      <c r="G66" s="84" t="s">
        <v>1473</v>
      </c>
      <c r="H66" s="84" t="s">
        <v>1158</v>
      </c>
      <c r="I66" s="84" t="s">
        <v>1159</v>
      </c>
      <c r="J66" s="98"/>
      <c r="K66" s="103">
        <f>972544475510</f>
        <v>972544475510</v>
      </c>
      <c r="L66" s="100"/>
      <c r="M66" s="101"/>
      <c r="N66" s="84" t="s">
        <v>1160</v>
      </c>
      <c r="O66" s="84" t="s">
        <v>1161</v>
      </c>
      <c r="P66" s="84" t="s">
        <v>1475</v>
      </c>
      <c r="Q66" s="102" t="s">
        <v>1162</v>
      </c>
      <c r="R66" s="84" t="s">
        <v>1163</v>
      </c>
      <c r="S66" s="84">
        <v>10</v>
      </c>
      <c r="T66" s="84">
        <v>6969352</v>
      </c>
      <c r="U66" s="84" t="s">
        <v>1164</v>
      </c>
      <c r="V66" s="104" t="s">
        <v>1153</v>
      </c>
      <c r="W66" s="84" t="s">
        <v>1335</v>
      </c>
      <c r="X66" s="84" t="s">
        <v>979</v>
      </c>
      <c r="Y66" s="98"/>
      <c r="Z66" s="84" t="s">
        <v>298</v>
      </c>
      <c r="AA66" s="84" t="s">
        <v>1165</v>
      </c>
      <c r="AB66" s="84" t="s">
        <v>126</v>
      </c>
      <c r="AC66" s="98"/>
      <c r="AD66" s="84" t="s">
        <v>298</v>
      </c>
      <c r="AE66" s="84" t="s">
        <v>1166</v>
      </c>
      <c r="AF66" s="84" t="s">
        <v>1003</v>
      </c>
      <c r="AG66" s="84" t="s">
        <v>1167</v>
      </c>
      <c r="AH66" s="84" t="s">
        <v>1003</v>
      </c>
      <c r="AI66" s="84" t="s">
        <v>1168</v>
      </c>
      <c r="AJ66" s="109" t="s">
        <v>1339</v>
      </c>
      <c r="AK66" s="84" t="s">
        <v>1169</v>
      </c>
      <c r="AL66" s="84" t="s">
        <v>105</v>
      </c>
      <c r="AM66" s="84" t="s">
        <v>1042</v>
      </c>
      <c r="AN66" s="84" t="s">
        <v>1170</v>
      </c>
      <c r="AO66" s="98"/>
      <c r="AP66" s="84" t="s">
        <v>660</v>
      </c>
      <c r="AQ66" s="100"/>
      <c r="AR66" s="98"/>
      <c r="AS66" s="84" t="s">
        <v>218</v>
      </c>
      <c r="AT66" s="98"/>
      <c r="AU66" s="104" t="s">
        <v>1171</v>
      </c>
      <c r="AV66" s="98"/>
      <c r="AW66" s="100"/>
      <c r="AX66" s="100"/>
      <c r="AY66" s="98"/>
      <c r="AZ66" s="98"/>
      <c r="BA66" s="100"/>
      <c r="BB66" s="100"/>
      <c r="BC66" s="98"/>
      <c r="BD66" s="98"/>
      <c r="BE66" s="98"/>
      <c r="BF66" s="112"/>
      <c r="BG66" s="98"/>
      <c r="BH66" s="100"/>
      <c r="BI66" s="100"/>
      <c r="BJ66" s="98"/>
      <c r="BK66" s="98"/>
      <c r="BL66" s="100"/>
      <c r="BM66" s="100"/>
      <c r="BN66" s="98"/>
      <c r="BO66" s="98"/>
      <c r="BP66" s="98"/>
      <c r="BQ66" s="112"/>
      <c r="BR66" s="98"/>
      <c r="BS66" s="100"/>
      <c r="BT66" s="100"/>
      <c r="BU66" s="98"/>
      <c r="BV66" s="98"/>
      <c r="BW66" s="100"/>
      <c r="BX66" s="100"/>
      <c r="BY66" s="98"/>
      <c r="BZ66" s="98"/>
      <c r="CA66" s="98"/>
      <c r="CB66" s="112"/>
      <c r="CC66" s="98"/>
      <c r="CD66" s="100"/>
      <c r="CE66" s="100"/>
      <c r="CF66" s="98"/>
      <c r="CG66" s="98"/>
      <c r="CH66" s="100"/>
      <c r="CI66" s="100"/>
      <c r="CJ66" s="98"/>
      <c r="CK66" s="98"/>
      <c r="CL66" s="98"/>
      <c r="CM66" s="112"/>
      <c r="CN66" s="98"/>
      <c r="CO66" s="100"/>
      <c r="CP66" s="100"/>
      <c r="CQ66" s="98"/>
      <c r="CR66" s="98"/>
      <c r="CS66" s="100"/>
      <c r="CT66" s="100"/>
      <c r="CU66" s="98"/>
      <c r="CV66" s="98"/>
      <c r="CW66" s="98"/>
      <c r="CX66" s="112"/>
      <c r="CY66" s="98"/>
      <c r="CZ66" s="100"/>
      <c r="DA66" s="100"/>
      <c r="DB66" s="98"/>
      <c r="DC66" s="98"/>
      <c r="DD66" s="100"/>
      <c r="DE66" s="100"/>
      <c r="DF66" s="98"/>
      <c r="DG66" s="98"/>
      <c r="DH66" s="98"/>
      <c r="DI66" s="112"/>
      <c r="DJ66" s="98"/>
      <c r="DK66" s="100"/>
      <c r="DL66" s="100"/>
      <c r="DM66" s="98"/>
      <c r="DN66" s="98"/>
      <c r="DO66" s="100"/>
      <c r="DP66" s="100"/>
      <c r="DQ66" s="98"/>
      <c r="DR66" s="98"/>
      <c r="DS66" s="98"/>
      <c r="DT66" s="112"/>
      <c r="DU66" s="84" t="s">
        <v>1081</v>
      </c>
      <c r="DV66" s="104" t="s">
        <v>1172</v>
      </c>
      <c r="DW66" s="98"/>
      <c r="DX66" s="100"/>
      <c r="DY66" s="98"/>
      <c r="DZ66" s="98"/>
      <c r="EA66" s="98"/>
      <c r="EB66" s="98"/>
      <c r="EC66" s="112"/>
      <c r="ED66" s="84" t="s">
        <v>298</v>
      </c>
      <c r="EE66" s="84" t="s">
        <v>1090</v>
      </c>
      <c r="EF66" s="84" t="s">
        <v>1173</v>
      </c>
      <c r="EG66" s="84" t="s">
        <v>298</v>
      </c>
      <c r="EH66" s="84" t="s">
        <v>1174</v>
      </c>
      <c r="EI66" s="84" t="s">
        <v>298</v>
      </c>
      <c r="EJ66" s="84" t="s">
        <v>1094</v>
      </c>
      <c r="EK66" s="84" t="s">
        <v>1175</v>
      </c>
      <c r="EL66" s="84" t="s">
        <v>1348</v>
      </c>
      <c r="EM66" s="84" t="s">
        <v>1176</v>
      </c>
      <c r="EN66" s="104" t="s">
        <v>1177</v>
      </c>
      <c r="EO66" s="84" t="s">
        <v>298</v>
      </c>
      <c r="EP66" s="84" t="s">
        <v>298</v>
      </c>
      <c r="EQ66" s="84" t="s">
        <v>1101</v>
      </c>
      <c r="ER66" s="104" t="s">
        <v>298</v>
      </c>
    </row>
    <row r="67" spans="1:148" s="31" customFormat="1" ht="12.75" x14ac:dyDescent="0.2">
      <c r="A67" s="31">
        <v>62</v>
      </c>
      <c r="B67" s="96">
        <v>195</v>
      </c>
      <c r="C67" s="97">
        <v>42578.397268518522</v>
      </c>
      <c r="D67" s="84" t="s">
        <v>106</v>
      </c>
      <c r="E67" s="84" t="s">
        <v>1178</v>
      </c>
      <c r="F67" s="84" t="s">
        <v>1179</v>
      </c>
      <c r="G67" s="84" t="s">
        <v>1474</v>
      </c>
      <c r="H67" s="84" t="s">
        <v>1180</v>
      </c>
      <c r="I67" s="84" t="s">
        <v>1181</v>
      </c>
      <c r="J67" s="98"/>
      <c r="K67" s="99" t="s">
        <v>1182</v>
      </c>
      <c r="L67" s="100"/>
      <c r="M67" s="104" t="s">
        <v>1183</v>
      </c>
      <c r="N67" s="84" t="s">
        <v>1184</v>
      </c>
      <c r="O67" s="84" t="s">
        <v>1185</v>
      </c>
      <c r="P67" s="84" t="s">
        <v>975</v>
      </c>
      <c r="Q67" s="102" t="s">
        <v>1186</v>
      </c>
      <c r="R67" s="84" t="s">
        <v>1187</v>
      </c>
      <c r="S67" s="84">
        <v>26</v>
      </c>
      <c r="T67" s="84">
        <v>4811801</v>
      </c>
      <c r="U67" s="84" t="s">
        <v>1188</v>
      </c>
      <c r="V67" s="104" t="s">
        <v>1153</v>
      </c>
      <c r="W67" s="83" t="s">
        <v>1609</v>
      </c>
      <c r="X67" s="84" t="s">
        <v>989</v>
      </c>
      <c r="Y67" s="84" t="s">
        <v>1189</v>
      </c>
      <c r="Z67" s="84" t="s">
        <v>126</v>
      </c>
      <c r="AA67" s="98"/>
      <c r="AB67" s="84" t="s">
        <v>126</v>
      </c>
      <c r="AC67" s="98"/>
      <c r="AD67" s="84" t="s">
        <v>126</v>
      </c>
      <c r="AE67" s="98"/>
      <c r="AF67" s="84" t="s">
        <v>1000</v>
      </c>
      <c r="AG67" s="98"/>
      <c r="AH67" s="84" t="s">
        <v>1000</v>
      </c>
      <c r="AI67" s="98"/>
      <c r="AJ67" s="104" t="s">
        <v>1005</v>
      </c>
      <c r="AK67" s="84" t="s">
        <v>1190</v>
      </c>
      <c r="AL67" s="84" t="s">
        <v>1343</v>
      </c>
      <c r="AM67" s="84" t="s">
        <v>1042</v>
      </c>
      <c r="AN67" s="98"/>
      <c r="AO67" s="84" t="s">
        <v>1191</v>
      </c>
      <c r="AP67" s="83" t="s">
        <v>1345</v>
      </c>
      <c r="AQ67" s="100"/>
      <c r="AR67" s="98"/>
      <c r="AS67" s="84" t="s">
        <v>298</v>
      </c>
      <c r="AT67" s="84" t="s">
        <v>1192</v>
      </c>
      <c r="AU67" s="112"/>
      <c r="AV67" s="98"/>
      <c r="AW67" s="100"/>
      <c r="AX67" s="100"/>
      <c r="AY67" s="98"/>
      <c r="AZ67" s="98"/>
      <c r="BA67" s="100"/>
      <c r="BB67" s="100"/>
      <c r="BC67" s="98"/>
      <c r="BD67" s="98"/>
      <c r="BE67" s="98"/>
      <c r="BF67" s="112"/>
      <c r="BG67" s="98"/>
      <c r="BH67" s="100"/>
      <c r="BI67" s="100"/>
      <c r="BJ67" s="98"/>
      <c r="BK67" s="98"/>
      <c r="BL67" s="100"/>
      <c r="BM67" s="100"/>
      <c r="BN67" s="98"/>
      <c r="BO67" s="98"/>
      <c r="BP67" s="98"/>
      <c r="BQ67" s="112"/>
      <c r="BR67" s="98"/>
      <c r="BS67" s="100"/>
      <c r="BT67" s="100"/>
      <c r="BU67" s="98"/>
      <c r="BV67" s="98"/>
      <c r="BW67" s="100"/>
      <c r="BX67" s="100"/>
      <c r="BY67" s="98"/>
      <c r="BZ67" s="98"/>
      <c r="CA67" s="98"/>
      <c r="CB67" s="112"/>
      <c r="CC67" s="98"/>
      <c r="CD67" s="100"/>
      <c r="CE67" s="100"/>
      <c r="CF67" s="98"/>
      <c r="CG67" s="98"/>
      <c r="CH67" s="100"/>
      <c r="CI67" s="100"/>
      <c r="CJ67" s="98"/>
      <c r="CK67" s="98"/>
      <c r="CL67" s="98"/>
      <c r="CM67" s="112"/>
      <c r="CN67" s="98"/>
      <c r="CO67" s="100"/>
      <c r="CP67" s="100"/>
      <c r="CQ67" s="98"/>
      <c r="CR67" s="98"/>
      <c r="CS67" s="100"/>
      <c r="CT67" s="100"/>
      <c r="CU67" s="98"/>
      <c r="CV67" s="98"/>
      <c r="CW67" s="98"/>
      <c r="CX67" s="112"/>
      <c r="CY67" s="98"/>
      <c r="CZ67" s="100"/>
      <c r="DA67" s="100"/>
      <c r="DB67" s="98"/>
      <c r="DC67" s="98"/>
      <c r="DD67" s="100"/>
      <c r="DE67" s="100"/>
      <c r="DF67" s="98"/>
      <c r="DG67" s="98"/>
      <c r="DH67" s="98"/>
      <c r="DI67" s="112"/>
      <c r="DJ67" s="98"/>
      <c r="DK67" s="100"/>
      <c r="DL67" s="100"/>
      <c r="DM67" s="98"/>
      <c r="DN67" s="98"/>
      <c r="DO67" s="100"/>
      <c r="DP67" s="100"/>
      <c r="DQ67" s="98"/>
      <c r="DR67" s="98"/>
      <c r="DS67" s="98"/>
      <c r="DT67" s="112"/>
      <c r="DU67" s="84" t="s">
        <v>1347</v>
      </c>
      <c r="DV67" s="112"/>
      <c r="DW67" s="98"/>
      <c r="DX67" s="100"/>
      <c r="DY67" s="98"/>
      <c r="DZ67" s="98"/>
      <c r="EA67" s="98"/>
      <c r="EB67" s="98"/>
      <c r="EC67" s="112"/>
      <c r="ED67" s="84" t="s">
        <v>218</v>
      </c>
      <c r="EE67" s="100"/>
      <c r="EF67" s="98"/>
      <c r="EG67" s="84" t="s">
        <v>126</v>
      </c>
      <c r="EH67" s="98"/>
      <c r="EI67" s="84" t="s">
        <v>126</v>
      </c>
      <c r="EJ67" s="84" t="s">
        <v>218</v>
      </c>
      <c r="EK67" s="98"/>
      <c r="EL67" s="84" t="s">
        <v>218</v>
      </c>
      <c r="EM67" s="98"/>
      <c r="EN67" s="112"/>
      <c r="EO67" s="84" t="s">
        <v>218</v>
      </c>
      <c r="EP67" s="84" t="s">
        <v>218</v>
      </c>
      <c r="EQ67" s="84" t="s">
        <v>298</v>
      </c>
      <c r="ER67" s="104" t="s">
        <v>298</v>
      </c>
    </row>
    <row r="68" spans="1:148" s="31" customFormat="1" ht="12.75" x14ac:dyDescent="0.2">
      <c r="A68" s="31">
        <v>63</v>
      </c>
      <c r="B68" s="96">
        <v>196</v>
      </c>
      <c r="C68" s="97">
        <v>42579.511250000003</v>
      </c>
      <c r="D68" s="84" t="s">
        <v>106</v>
      </c>
      <c r="E68" s="84" t="s">
        <v>1193</v>
      </c>
      <c r="F68" s="84" t="s">
        <v>1194</v>
      </c>
      <c r="G68" s="84" t="s">
        <v>1474</v>
      </c>
      <c r="H68" s="84" t="s">
        <v>1195</v>
      </c>
      <c r="I68" s="84" t="s">
        <v>1196</v>
      </c>
      <c r="J68" s="98"/>
      <c r="K68" s="99" t="s">
        <v>1197</v>
      </c>
      <c r="L68" s="100"/>
      <c r="M68" s="101"/>
      <c r="N68" s="84" t="s">
        <v>1198</v>
      </c>
      <c r="O68" s="84" t="s">
        <v>1199</v>
      </c>
      <c r="P68" s="84" t="s">
        <v>973</v>
      </c>
      <c r="Q68" s="102" t="s">
        <v>1200</v>
      </c>
      <c r="R68" s="84" t="s">
        <v>1201</v>
      </c>
      <c r="S68" s="84">
        <v>39</v>
      </c>
      <c r="T68" s="84" t="s">
        <v>969</v>
      </c>
      <c r="U68" s="84" t="s">
        <v>136</v>
      </c>
      <c r="V68" s="104" t="s">
        <v>137</v>
      </c>
      <c r="W68" s="84" t="s">
        <v>1336</v>
      </c>
      <c r="X68" s="84" t="s">
        <v>989</v>
      </c>
      <c r="Y68" s="84" t="s">
        <v>1202</v>
      </c>
      <c r="Z68" s="84" t="s">
        <v>298</v>
      </c>
      <c r="AA68" s="84" t="s">
        <v>1203</v>
      </c>
      <c r="AB68" s="84" t="s">
        <v>126</v>
      </c>
      <c r="AC68" s="98"/>
      <c r="AD68" s="84" t="s">
        <v>298</v>
      </c>
      <c r="AE68" s="84" t="s">
        <v>1204</v>
      </c>
      <c r="AF68" s="84" t="s">
        <v>1000</v>
      </c>
      <c r="AG68" s="84" t="s">
        <v>1205</v>
      </c>
      <c r="AH68" s="84" t="s">
        <v>1001</v>
      </c>
      <c r="AI68" s="84" t="s">
        <v>1206</v>
      </c>
      <c r="AJ68" s="110" t="s">
        <v>1612</v>
      </c>
      <c r="AK68" s="84" t="s">
        <v>1207</v>
      </c>
      <c r="AL68" s="84" t="s">
        <v>1344</v>
      </c>
      <c r="AM68" s="105" t="s">
        <v>1618</v>
      </c>
      <c r="AN68" s="84" t="s">
        <v>1208</v>
      </c>
      <c r="AO68" s="84" t="s">
        <v>1209</v>
      </c>
      <c r="AP68" s="84" t="s">
        <v>660</v>
      </c>
      <c r="AQ68" s="100"/>
      <c r="AR68" s="98"/>
      <c r="AS68" s="84" t="s">
        <v>298</v>
      </c>
      <c r="AT68" s="102" t="s">
        <v>1210</v>
      </c>
      <c r="AU68" s="104" t="s">
        <v>1211</v>
      </c>
      <c r="AV68" s="98"/>
      <c r="AW68" s="100"/>
      <c r="AX68" s="100"/>
      <c r="AY68" s="98"/>
      <c r="AZ68" s="98"/>
      <c r="BA68" s="100"/>
      <c r="BB68" s="100"/>
      <c r="BC68" s="98"/>
      <c r="BD68" s="98"/>
      <c r="BE68" s="98"/>
      <c r="BF68" s="112"/>
      <c r="BG68" s="98"/>
      <c r="BH68" s="100"/>
      <c r="BI68" s="100"/>
      <c r="BJ68" s="98"/>
      <c r="BK68" s="98"/>
      <c r="BL68" s="100"/>
      <c r="BM68" s="100"/>
      <c r="BN68" s="98"/>
      <c r="BO68" s="98"/>
      <c r="BP68" s="98"/>
      <c r="BQ68" s="112"/>
      <c r="BR68" s="98"/>
      <c r="BS68" s="100"/>
      <c r="BT68" s="100"/>
      <c r="BU68" s="98"/>
      <c r="BV68" s="98"/>
      <c r="BW68" s="100"/>
      <c r="BX68" s="100"/>
      <c r="BY68" s="98"/>
      <c r="BZ68" s="98"/>
      <c r="CA68" s="98"/>
      <c r="CB68" s="112"/>
      <c r="CC68" s="98"/>
      <c r="CD68" s="100"/>
      <c r="CE68" s="100"/>
      <c r="CF68" s="98"/>
      <c r="CG68" s="98"/>
      <c r="CH68" s="100"/>
      <c r="CI68" s="100"/>
      <c r="CJ68" s="98"/>
      <c r="CK68" s="98"/>
      <c r="CL68" s="98"/>
      <c r="CM68" s="112"/>
      <c r="CN68" s="98"/>
      <c r="CO68" s="100"/>
      <c r="CP68" s="100"/>
      <c r="CQ68" s="98"/>
      <c r="CR68" s="98"/>
      <c r="CS68" s="100"/>
      <c r="CT68" s="100"/>
      <c r="CU68" s="98"/>
      <c r="CV68" s="98"/>
      <c r="CW68" s="98"/>
      <c r="CX68" s="112"/>
      <c r="CY68" s="98"/>
      <c r="CZ68" s="100"/>
      <c r="DA68" s="100"/>
      <c r="DB68" s="98"/>
      <c r="DC68" s="98"/>
      <c r="DD68" s="100"/>
      <c r="DE68" s="100"/>
      <c r="DF68" s="98"/>
      <c r="DG68" s="98"/>
      <c r="DH68" s="98"/>
      <c r="DI68" s="112"/>
      <c r="DJ68" s="98"/>
      <c r="DK68" s="100"/>
      <c r="DL68" s="100"/>
      <c r="DM68" s="98"/>
      <c r="DN68" s="98"/>
      <c r="DO68" s="100"/>
      <c r="DP68" s="100"/>
      <c r="DQ68" s="98"/>
      <c r="DR68" s="98"/>
      <c r="DS68" s="98"/>
      <c r="DT68" s="112"/>
      <c r="DU68" s="82" t="s">
        <v>1072</v>
      </c>
      <c r="DV68" s="104" t="s">
        <v>605</v>
      </c>
      <c r="DW68" s="84" t="s">
        <v>298</v>
      </c>
      <c r="DX68" s="84" t="s">
        <v>1349</v>
      </c>
      <c r="DY68" s="84" t="s">
        <v>1212</v>
      </c>
      <c r="DZ68" s="84" t="s">
        <v>1084</v>
      </c>
      <c r="EA68" s="84" t="s">
        <v>126</v>
      </c>
      <c r="EB68" s="84" t="s">
        <v>1213</v>
      </c>
      <c r="EC68" s="113" t="s">
        <v>1210</v>
      </c>
      <c r="ED68" s="84" t="s">
        <v>126</v>
      </c>
      <c r="EE68" s="100"/>
      <c r="EF68" s="98"/>
      <c r="EG68" s="84" t="s">
        <v>126</v>
      </c>
      <c r="EH68" s="98"/>
      <c r="EI68" s="84" t="s">
        <v>126</v>
      </c>
      <c r="EJ68" s="84" t="s">
        <v>218</v>
      </c>
      <c r="EK68" s="98"/>
      <c r="EL68" s="84" t="s">
        <v>218</v>
      </c>
      <c r="EM68" s="98"/>
      <c r="EN68" s="104" t="s">
        <v>1214</v>
      </c>
      <c r="EO68" s="84" t="s">
        <v>1331</v>
      </c>
      <c r="EP68" s="84" t="s">
        <v>218</v>
      </c>
      <c r="EQ68" s="84" t="s">
        <v>1100</v>
      </c>
      <c r="ER68" s="104" t="s">
        <v>298</v>
      </c>
    </row>
    <row r="69" spans="1:148" s="31" customFormat="1" ht="12.75" x14ac:dyDescent="0.2">
      <c r="A69" s="31">
        <v>64</v>
      </c>
      <c r="B69" s="96">
        <v>197</v>
      </c>
      <c r="C69" s="97">
        <v>42579.518680555557</v>
      </c>
      <c r="D69" s="84" t="s">
        <v>106</v>
      </c>
      <c r="E69" s="84" t="s">
        <v>1215</v>
      </c>
      <c r="F69" s="84" t="s">
        <v>1216</v>
      </c>
      <c r="G69" s="84" t="s">
        <v>1474</v>
      </c>
      <c r="H69" s="84" t="s">
        <v>1217</v>
      </c>
      <c r="I69" s="84" t="s">
        <v>1218</v>
      </c>
      <c r="J69" s="98"/>
      <c r="K69" s="103">
        <f>40744390832</f>
        <v>40744390832</v>
      </c>
      <c r="L69" s="100"/>
      <c r="M69" s="101"/>
      <c r="N69" s="84" t="s">
        <v>1219</v>
      </c>
      <c r="O69" s="84" t="s">
        <v>1220</v>
      </c>
      <c r="P69" s="84" t="s">
        <v>1475</v>
      </c>
      <c r="Q69" s="102" t="s">
        <v>1221</v>
      </c>
      <c r="R69" s="84" t="s">
        <v>1222</v>
      </c>
      <c r="S69" s="84">
        <v>111</v>
      </c>
      <c r="T69" s="84">
        <v>800201</v>
      </c>
      <c r="U69" s="84" t="s">
        <v>1223</v>
      </c>
      <c r="V69" s="104" t="s">
        <v>202</v>
      </c>
      <c r="W69" s="83" t="s">
        <v>1608</v>
      </c>
      <c r="X69" s="84" t="s">
        <v>991</v>
      </c>
      <c r="Y69" s="84" t="s">
        <v>1224</v>
      </c>
      <c r="Z69" s="84" t="s">
        <v>298</v>
      </c>
      <c r="AA69" s="102" t="s">
        <v>1225</v>
      </c>
      <c r="AB69" s="84" t="s">
        <v>218</v>
      </c>
      <c r="AC69" s="98"/>
      <c r="AD69" s="84" t="s">
        <v>218</v>
      </c>
      <c r="AE69" s="98"/>
      <c r="AF69" s="84" t="s">
        <v>1001</v>
      </c>
      <c r="AG69" s="102" t="s">
        <v>1226</v>
      </c>
      <c r="AH69" s="84" t="s">
        <v>1001</v>
      </c>
      <c r="AI69" s="102" t="s">
        <v>1227</v>
      </c>
      <c r="AJ69" s="109" t="s">
        <v>1610</v>
      </c>
      <c r="AK69" s="84" t="s">
        <v>1228</v>
      </c>
      <c r="AL69" s="84" t="s">
        <v>102</v>
      </c>
      <c r="AM69" s="84" t="s">
        <v>1036</v>
      </c>
      <c r="AN69" s="98"/>
      <c r="AO69" s="98"/>
      <c r="AP69" s="84" t="s">
        <v>1050</v>
      </c>
      <c r="AQ69" s="100"/>
      <c r="AR69" s="98"/>
      <c r="AS69" s="84" t="s">
        <v>218</v>
      </c>
      <c r="AT69" s="98"/>
      <c r="AU69" s="112"/>
      <c r="AV69" s="98"/>
      <c r="AW69" s="100"/>
      <c r="AX69" s="100"/>
      <c r="AY69" s="98"/>
      <c r="AZ69" s="98"/>
      <c r="BA69" s="100"/>
      <c r="BB69" s="100"/>
      <c r="BC69" s="98"/>
      <c r="BD69" s="98"/>
      <c r="BE69" s="98"/>
      <c r="BF69" s="112"/>
      <c r="BG69" s="98"/>
      <c r="BH69" s="100"/>
      <c r="BI69" s="100"/>
      <c r="BJ69" s="98"/>
      <c r="BK69" s="98"/>
      <c r="BL69" s="100"/>
      <c r="BM69" s="100"/>
      <c r="BN69" s="98"/>
      <c r="BO69" s="98"/>
      <c r="BP69" s="98"/>
      <c r="BQ69" s="112"/>
      <c r="BR69" s="98"/>
      <c r="BS69" s="100"/>
      <c r="BT69" s="100"/>
      <c r="BU69" s="98"/>
      <c r="BV69" s="98"/>
      <c r="BW69" s="100"/>
      <c r="BX69" s="100"/>
      <c r="BY69" s="98"/>
      <c r="BZ69" s="98"/>
      <c r="CA69" s="98"/>
      <c r="CB69" s="112"/>
      <c r="CC69" s="98"/>
      <c r="CD69" s="100"/>
      <c r="CE69" s="100"/>
      <c r="CF69" s="98"/>
      <c r="CG69" s="98"/>
      <c r="CH69" s="100"/>
      <c r="CI69" s="100"/>
      <c r="CJ69" s="98"/>
      <c r="CK69" s="98"/>
      <c r="CL69" s="98"/>
      <c r="CM69" s="112"/>
      <c r="CN69" s="98"/>
      <c r="CO69" s="100"/>
      <c r="CP69" s="100"/>
      <c r="CQ69" s="98"/>
      <c r="CR69" s="98"/>
      <c r="CS69" s="100"/>
      <c r="CT69" s="100"/>
      <c r="CU69" s="98"/>
      <c r="CV69" s="98"/>
      <c r="CW69" s="98"/>
      <c r="CX69" s="112"/>
      <c r="CY69" s="98"/>
      <c r="CZ69" s="100"/>
      <c r="DA69" s="100"/>
      <c r="DB69" s="98"/>
      <c r="DC69" s="98"/>
      <c r="DD69" s="100"/>
      <c r="DE69" s="100"/>
      <c r="DF69" s="98"/>
      <c r="DG69" s="98"/>
      <c r="DH69" s="98"/>
      <c r="DI69" s="112"/>
      <c r="DJ69" s="98"/>
      <c r="DK69" s="100"/>
      <c r="DL69" s="100"/>
      <c r="DM69" s="98"/>
      <c r="DN69" s="98"/>
      <c r="DO69" s="100"/>
      <c r="DP69" s="100"/>
      <c r="DQ69" s="98"/>
      <c r="DR69" s="98"/>
      <c r="DS69" s="98"/>
      <c r="DT69" s="112"/>
      <c r="DU69" s="84" t="s">
        <v>989</v>
      </c>
      <c r="DV69" s="112"/>
      <c r="DW69" s="84" t="s">
        <v>126</v>
      </c>
      <c r="DX69" s="100"/>
      <c r="DY69" s="98"/>
      <c r="DZ69" s="98"/>
      <c r="EA69" s="98"/>
      <c r="EB69" s="98"/>
      <c r="EC69" s="112"/>
      <c r="ED69" s="84" t="s">
        <v>298</v>
      </c>
      <c r="EE69" s="84" t="s">
        <v>1090</v>
      </c>
      <c r="EF69" s="98"/>
      <c r="EG69" s="84" t="s">
        <v>218</v>
      </c>
      <c r="EH69" s="98"/>
      <c r="EI69" s="84" t="s">
        <v>298</v>
      </c>
      <c r="EJ69" s="84" t="s">
        <v>1093</v>
      </c>
      <c r="EK69" s="84" t="s">
        <v>1229</v>
      </c>
      <c r="EL69" s="84" t="s">
        <v>1092</v>
      </c>
      <c r="EM69" s="98"/>
      <c r="EN69" s="112"/>
      <c r="EO69" s="84" t="s">
        <v>298</v>
      </c>
      <c r="EP69" s="84" t="s">
        <v>298</v>
      </c>
      <c r="EQ69" s="84" t="s">
        <v>1100</v>
      </c>
      <c r="ER69" s="104" t="s">
        <v>298</v>
      </c>
    </row>
    <row r="70" spans="1:148" s="31" customFormat="1" ht="12.75" x14ac:dyDescent="0.2">
      <c r="A70" s="31">
        <v>65</v>
      </c>
      <c r="B70" s="96">
        <v>198</v>
      </c>
      <c r="C70" s="97">
        <v>42580.526562500003</v>
      </c>
      <c r="D70" s="84" t="s">
        <v>106</v>
      </c>
      <c r="E70" s="84" t="s">
        <v>1230</v>
      </c>
      <c r="F70" s="84" t="s">
        <v>1231</v>
      </c>
      <c r="G70" s="84" t="s">
        <v>1474</v>
      </c>
      <c r="H70" s="84" t="s">
        <v>1232</v>
      </c>
      <c r="I70" s="84" t="s">
        <v>1233</v>
      </c>
      <c r="J70" s="84" t="s">
        <v>1234</v>
      </c>
      <c r="K70" s="103">
        <f>32107276935</f>
        <v>32107276935</v>
      </c>
      <c r="L70" s="100">
        <f>32107276837</f>
        <v>32107276837</v>
      </c>
      <c r="M70" s="104" t="s">
        <v>245</v>
      </c>
      <c r="N70" s="84" t="s">
        <v>1235</v>
      </c>
      <c r="O70" s="84" t="s">
        <v>1236</v>
      </c>
      <c r="P70" s="84" t="s">
        <v>1475</v>
      </c>
      <c r="Q70" s="102" t="s">
        <v>1237</v>
      </c>
      <c r="R70" s="84" t="s">
        <v>1238</v>
      </c>
      <c r="S70" s="84">
        <v>30</v>
      </c>
      <c r="T70" s="84">
        <v>10679</v>
      </c>
      <c r="U70" s="84" t="s">
        <v>154</v>
      </c>
      <c r="V70" s="104" t="s">
        <v>125</v>
      </c>
      <c r="W70" s="84" t="s">
        <v>1334</v>
      </c>
      <c r="X70" s="83" t="s">
        <v>980</v>
      </c>
      <c r="Y70" s="98"/>
      <c r="Z70" s="84" t="s">
        <v>298</v>
      </c>
      <c r="AA70" s="84" t="s">
        <v>1239</v>
      </c>
      <c r="AB70" s="84" t="s">
        <v>218</v>
      </c>
      <c r="AC70" s="98"/>
      <c r="AD70" s="84" t="s">
        <v>218</v>
      </c>
      <c r="AE70" s="98"/>
      <c r="AF70" s="84" t="s">
        <v>1000</v>
      </c>
      <c r="AG70" s="84" t="s">
        <v>1240</v>
      </c>
      <c r="AH70" s="84" t="s">
        <v>1002</v>
      </c>
      <c r="AI70" s="84" t="s">
        <v>1241</v>
      </c>
      <c r="AJ70" s="110" t="s">
        <v>1612</v>
      </c>
      <c r="AK70" s="84" t="s">
        <v>1242</v>
      </c>
      <c r="AL70" s="82" t="s">
        <v>1024</v>
      </c>
      <c r="AM70" s="83" t="s">
        <v>1619</v>
      </c>
      <c r="AN70" s="98"/>
      <c r="AO70" s="84" t="s">
        <v>1243</v>
      </c>
      <c r="AP70" s="82" t="s">
        <v>1047</v>
      </c>
      <c r="AQ70" s="84" t="s">
        <v>989</v>
      </c>
      <c r="AR70" s="84" t="s">
        <v>159</v>
      </c>
      <c r="AS70" s="84" t="s">
        <v>218</v>
      </c>
      <c r="AT70" s="98"/>
      <c r="AU70" s="104" t="s">
        <v>1244</v>
      </c>
      <c r="AV70" s="84" t="s">
        <v>1245</v>
      </c>
      <c r="AW70" s="84" t="s">
        <v>103</v>
      </c>
      <c r="AX70" s="83" t="s">
        <v>1035</v>
      </c>
      <c r="AY70" s="98"/>
      <c r="AZ70" s="84" t="s">
        <v>1246</v>
      </c>
      <c r="BA70" s="83" t="s">
        <v>1346</v>
      </c>
      <c r="BB70" s="100"/>
      <c r="BC70" s="98"/>
      <c r="BD70" s="98"/>
      <c r="BE70" s="98"/>
      <c r="BF70" s="104" t="s">
        <v>1247</v>
      </c>
      <c r="BG70" s="98"/>
      <c r="BH70" s="100"/>
      <c r="BI70" s="100"/>
      <c r="BJ70" s="98"/>
      <c r="BK70" s="98"/>
      <c r="BL70" s="100"/>
      <c r="BM70" s="100"/>
      <c r="BN70" s="98"/>
      <c r="BO70" s="98"/>
      <c r="BP70" s="98"/>
      <c r="BQ70" s="112"/>
      <c r="BR70" s="98"/>
      <c r="BS70" s="100"/>
      <c r="BT70" s="100"/>
      <c r="BU70" s="98"/>
      <c r="BV70" s="98"/>
      <c r="BW70" s="100"/>
      <c r="BX70" s="100"/>
      <c r="BY70" s="98"/>
      <c r="BZ70" s="98"/>
      <c r="CA70" s="98"/>
      <c r="CB70" s="112"/>
      <c r="CC70" s="98"/>
      <c r="CD70" s="100"/>
      <c r="CE70" s="100"/>
      <c r="CF70" s="98"/>
      <c r="CG70" s="98"/>
      <c r="CH70" s="100"/>
      <c r="CI70" s="100"/>
      <c r="CJ70" s="98"/>
      <c r="CK70" s="98"/>
      <c r="CL70" s="98"/>
      <c r="CM70" s="112"/>
      <c r="CN70" s="98"/>
      <c r="CO70" s="100"/>
      <c r="CP70" s="100"/>
      <c r="CQ70" s="98"/>
      <c r="CR70" s="98"/>
      <c r="CS70" s="100"/>
      <c r="CT70" s="100"/>
      <c r="CU70" s="98"/>
      <c r="CV70" s="98"/>
      <c r="CW70" s="98"/>
      <c r="CX70" s="112"/>
      <c r="CY70" s="98"/>
      <c r="CZ70" s="100"/>
      <c r="DA70" s="100"/>
      <c r="DB70" s="98"/>
      <c r="DC70" s="98"/>
      <c r="DD70" s="100"/>
      <c r="DE70" s="100"/>
      <c r="DF70" s="98"/>
      <c r="DG70" s="98"/>
      <c r="DH70" s="98"/>
      <c r="DI70" s="112"/>
      <c r="DJ70" s="98"/>
      <c r="DK70" s="100"/>
      <c r="DL70" s="100"/>
      <c r="DM70" s="98"/>
      <c r="DN70" s="98"/>
      <c r="DO70" s="100"/>
      <c r="DP70" s="100"/>
      <c r="DQ70" s="98"/>
      <c r="DR70" s="98"/>
      <c r="DS70" s="98"/>
      <c r="DT70" s="112"/>
      <c r="DU70" s="83" t="s">
        <v>1624</v>
      </c>
      <c r="DV70" s="112"/>
      <c r="DW70" s="84" t="s">
        <v>126</v>
      </c>
      <c r="DX70" s="100"/>
      <c r="DY70" s="98"/>
      <c r="DZ70" s="98"/>
      <c r="EA70" s="98"/>
      <c r="EB70" s="98"/>
      <c r="EC70" s="112"/>
      <c r="ED70" s="84" t="s">
        <v>218</v>
      </c>
      <c r="EE70" s="100"/>
      <c r="EF70" s="98"/>
      <c r="EG70" s="84" t="s">
        <v>218</v>
      </c>
      <c r="EH70" s="98"/>
      <c r="EI70" s="84" t="s">
        <v>298</v>
      </c>
      <c r="EJ70" s="84" t="s">
        <v>218</v>
      </c>
      <c r="EK70" s="98"/>
      <c r="EL70" s="84" t="s">
        <v>218</v>
      </c>
      <c r="EM70" s="98"/>
      <c r="EN70" s="104" t="s">
        <v>163</v>
      </c>
      <c r="EO70" s="84" t="s">
        <v>1331</v>
      </c>
      <c r="EP70" s="84" t="s">
        <v>298</v>
      </c>
      <c r="EQ70" s="84" t="s">
        <v>1100</v>
      </c>
      <c r="ER70" s="104" t="s">
        <v>298</v>
      </c>
    </row>
    <row r="71" spans="1:148" s="31" customFormat="1" ht="12.75" x14ac:dyDescent="0.2">
      <c r="A71" s="31">
        <v>66</v>
      </c>
      <c r="B71" s="96">
        <v>210</v>
      </c>
      <c r="C71" s="97">
        <v>42584.756053240744</v>
      </c>
      <c r="D71" s="84" t="s">
        <v>106</v>
      </c>
      <c r="E71" s="84" t="s">
        <v>1248</v>
      </c>
      <c r="F71" s="84" t="s">
        <v>1249</v>
      </c>
      <c r="G71" s="84" t="s">
        <v>1473</v>
      </c>
      <c r="H71" s="84" t="s">
        <v>229</v>
      </c>
      <c r="I71" s="84" t="s">
        <v>1250</v>
      </c>
      <c r="J71" s="98"/>
      <c r="K71" s="99" t="s">
        <v>1251</v>
      </c>
      <c r="L71" s="84" t="s">
        <v>1252</v>
      </c>
      <c r="M71" s="101"/>
      <c r="N71" s="84" t="s">
        <v>1253</v>
      </c>
      <c r="O71" s="98"/>
      <c r="P71" s="84" t="s">
        <v>975</v>
      </c>
      <c r="Q71" s="102" t="s">
        <v>1254</v>
      </c>
      <c r="R71" s="84" t="s">
        <v>1255</v>
      </c>
      <c r="S71" s="84">
        <v>14</v>
      </c>
      <c r="T71" s="84">
        <v>77420</v>
      </c>
      <c r="U71" s="84" t="s">
        <v>1256</v>
      </c>
      <c r="V71" s="104" t="s">
        <v>236</v>
      </c>
      <c r="W71" s="83" t="s">
        <v>1333</v>
      </c>
      <c r="X71" s="84" t="s">
        <v>982</v>
      </c>
      <c r="Y71" s="98"/>
      <c r="Z71" s="84" t="s">
        <v>126</v>
      </c>
      <c r="AA71" s="98"/>
      <c r="AB71" s="84" t="s">
        <v>298</v>
      </c>
      <c r="AC71" s="84" t="s">
        <v>1257</v>
      </c>
      <c r="AD71" s="84" t="s">
        <v>126</v>
      </c>
      <c r="AE71" s="98"/>
      <c r="AF71" s="84" t="s">
        <v>1001</v>
      </c>
      <c r="AG71" s="84" t="s">
        <v>1258</v>
      </c>
      <c r="AH71" s="84" t="s">
        <v>1001</v>
      </c>
      <c r="AI71" s="84" t="s">
        <v>1259</v>
      </c>
      <c r="AJ71" s="109" t="s">
        <v>1610</v>
      </c>
      <c r="AK71" s="84" t="s">
        <v>1260</v>
      </c>
      <c r="AL71" s="84" t="s">
        <v>102</v>
      </c>
      <c r="AM71" s="84" t="s">
        <v>1036</v>
      </c>
      <c r="AN71" s="98"/>
      <c r="AO71" s="84" t="s">
        <v>1261</v>
      </c>
      <c r="AP71" s="84" t="s">
        <v>1050</v>
      </c>
      <c r="AQ71" s="100"/>
      <c r="AR71" s="98"/>
      <c r="AS71" s="84" t="s">
        <v>298</v>
      </c>
      <c r="AT71" s="102" t="s">
        <v>1262</v>
      </c>
      <c r="AU71" s="104" t="s">
        <v>1263</v>
      </c>
      <c r="AV71" s="98"/>
      <c r="AW71" s="100"/>
      <c r="AX71" s="100"/>
      <c r="AY71" s="98"/>
      <c r="AZ71" s="98"/>
      <c r="BA71" s="100"/>
      <c r="BB71" s="100"/>
      <c r="BC71" s="98"/>
      <c r="BD71" s="98"/>
      <c r="BE71" s="98"/>
      <c r="BF71" s="112"/>
      <c r="BG71" s="98"/>
      <c r="BH71" s="100"/>
      <c r="BI71" s="100"/>
      <c r="BJ71" s="98"/>
      <c r="BK71" s="98"/>
      <c r="BL71" s="100"/>
      <c r="BM71" s="100"/>
      <c r="BN71" s="98"/>
      <c r="BO71" s="98"/>
      <c r="BP71" s="98"/>
      <c r="BQ71" s="112"/>
      <c r="BR71" s="98"/>
      <c r="BS71" s="100"/>
      <c r="BT71" s="100"/>
      <c r="BU71" s="98"/>
      <c r="BV71" s="98"/>
      <c r="BW71" s="100"/>
      <c r="BX71" s="100"/>
      <c r="BY71" s="98"/>
      <c r="BZ71" s="98"/>
      <c r="CA71" s="98"/>
      <c r="CB71" s="112"/>
      <c r="CC71" s="98"/>
      <c r="CD71" s="100"/>
      <c r="CE71" s="100"/>
      <c r="CF71" s="98"/>
      <c r="CG71" s="98"/>
      <c r="CH71" s="100"/>
      <c r="CI71" s="100"/>
      <c r="CJ71" s="98"/>
      <c r="CK71" s="98"/>
      <c r="CL71" s="98"/>
      <c r="CM71" s="112"/>
      <c r="CN71" s="98"/>
      <c r="CO71" s="100"/>
      <c r="CP71" s="100"/>
      <c r="CQ71" s="98"/>
      <c r="CR71" s="98"/>
      <c r="CS71" s="100"/>
      <c r="CT71" s="100"/>
      <c r="CU71" s="98"/>
      <c r="CV71" s="98"/>
      <c r="CW71" s="98"/>
      <c r="CX71" s="112"/>
      <c r="CY71" s="98"/>
      <c r="CZ71" s="100"/>
      <c r="DA71" s="100"/>
      <c r="DB71" s="98"/>
      <c r="DC71" s="98"/>
      <c r="DD71" s="100"/>
      <c r="DE71" s="100"/>
      <c r="DF71" s="98"/>
      <c r="DG71" s="98"/>
      <c r="DH71" s="98"/>
      <c r="DI71" s="112"/>
      <c r="DJ71" s="98"/>
      <c r="DK71" s="100"/>
      <c r="DL71" s="100"/>
      <c r="DM71" s="98"/>
      <c r="DN71" s="98"/>
      <c r="DO71" s="100"/>
      <c r="DP71" s="100"/>
      <c r="DQ71" s="98"/>
      <c r="DR71" s="98"/>
      <c r="DS71" s="98"/>
      <c r="DT71" s="112"/>
      <c r="DU71" s="84" t="s">
        <v>1065</v>
      </c>
      <c r="DV71" s="104" t="s">
        <v>1264</v>
      </c>
      <c r="DW71" s="84" t="s">
        <v>298</v>
      </c>
      <c r="DX71" s="84" t="s">
        <v>1350</v>
      </c>
      <c r="DY71" s="84" t="s">
        <v>1265</v>
      </c>
      <c r="DZ71" s="84" t="s">
        <v>1084</v>
      </c>
      <c r="EA71" s="84" t="s">
        <v>1266</v>
      </c>
      <c r="EB71" s="84" t="s">
        <v>1267</v>
      </c>
      <c r="EC71" s="112"/>
      <c r="ED71" s="84" t="s">
        <v>126</v>
      </c>
      <c r="EE71" s="100"/>
      <c r="EF71" s="98"/>
      <c r="EG71" s="84" t="s">
        <v>298</v>
      </c>
      <c r="EH71" s="84" t="s">
        <v>1268</v>
      </c>
      <c r="EI71" s="84" t="s">
        <v>298</v>
      </c>
      <c r="EJ71" s="84" t="s">
        <v>1093</v>
      </c>
      <c r="EK71" s="84" t="s">
        <v>1269</v>
      </c>
      <c r="EL71" s="84" t="s">
        <v>1092</v>
      </c>
      <c r="EM71" s="84" t="s">
        <v>1270</v>
      </c>
      <c r="EN71" s="104" t="s">
        <v>1271</v>
      </c>
      <c r="EO71" s="84" t="s">
        <v>298</v>
      </c>
      <c r="EP71" s="84" t="s">
        <v>298</v>
      </c>
      <c r="EQ71" s="84" t="s">
        <v>1100</v>
      </c>
      <c r="ER71" s="104" t="s">
        <v>298</v>
      </c>
    </row>
    <row r="72" spans="1:148" s="31" customFormat="1" ht="12.75" x14ac:dyDescent="0.2">
      <c r="A72" s="31">
        <v>67</v>
      </c>
      <c r="B72" s="96">
        <v>216</v>
      </c>
      <c r="C72" s="97">
        <v>42592.401979166665</v>
      </c>
      <c r="D72" s="84" t="s">
        <v>106</v>
      </c>
      <c r="E72" s="84" t="s">
        <v>1272</v>
      </c>
      <c r="F72" s="84" t="s">
        <v>1273</v>
      </c>
      <c r="G72" s="84" t="s">
        <v>1473</v>
      </c>
      <c r="H72" s="84" t="s">
        <v>1274</v>
      </c>
      <c r="I72" s="84" t="s">
        <v>1275</v>
      </c>
      <c r="J72" s="98"/>
      <c r="K72" s="99" t="s">
        <v>1276</v>
      </c>
      <c r="L72" s="100"/>
      <c r="M72" s="101"/>
      <c r="N72" s="84" t="s">
        <v>1277</v>
      </c>
      <c r="O72" s="98"/>
      <c r="P72" s="84" t="s">
        <v>973</v>
      </c>
      <c r="Q72" s="102" t="s">
        <v>1278</v>
      </c>
      <c r="R72" s="84" t="s">
        <v>1279</v>
      </c>
      <c r="S72" s="84" t="s">
        <v>1280</v>
      </c>
      <c r="T72" s="84">
        <v>1000</v>
      </c>
      <c r="U72" s="84" t="s">
        <v>1281</v>
      </c>
      <c r="V72" s="104" t="s">
        <v>756</v>
      </c>
      <c r="W72" s="84" t="s">
        <v>1336</v>
      </c>
      <c r="X72" s="84" t="s">
        <v>991</v>
      </c>
      <c r="Y72" s="84" t="s">
        <v>1282</v>
      </c>
      <c r="Z72" s="84" t="s">
        <v>298</v>
      </c>
      <c r="AA72" s="84" t="s">
        <v>1283</v>
      </c>
      <c r="AB72" s="84" t="s">
        <v>298</v>
      </c>
      <c r="AC72" s="84" t="s">
        <v>1284</v>
      </c>
      <c r="AD72" s="84" t="s">
        <v>298</v>
      </c>
      <c r="AE72" s="98"/>
      <c r="AF72" s="84" t="s">
        <v>1002</v>
      </c>
      <c r="AG72" s="84" t="s">
        <v>1285</v>
      </c>
      <c r="AH72" s="84" t="s">
        <v>1002</v>
      </c>
      <c r="AI72" s="84" t="s">
        <v>1286</v>
      </c>
      <c r="AJ72" s="110" t="s">
        <v>1611</v>
      </c>
      <c r="AK72" s="84" t="s">
        <v>1287</v>
      </c>
      <c r="AL72" s="84" t="s">
        <v>1343</v>
      </c>
      <c r="AM72" s="82" t="s">
        <v>1037</v>
      </c>
      <c r="AN72" s="98"/>
      <c r="AO72" s="98"/>
      <c r="AP72" s="84" t="s">
        <v>1046</v>
      </c>
      <c r="AQ72" s="84" t="s">
        <v>989</v>
      </c>
      <c r="AR72" s="84" t="s">
        <v>1288</v>
      </c>
      <c r="AS72" s="84" t="s">
        <v>298</v>
      </c>
      <c r="AT72" s="102" t="s">
        <v>1289</v>
      </c>
      <c r="AU72" s="112"/>
      <c r="AV72" s="98"/>
      <c r="AW72" s="100"/>
      <c r="AX72" s="100"/>
      <c r="AY72" s="98"/>
      <c r="AZ72" s="98"/>
      <c r="BA72" s="100"/>
      <c r="BB72" s="100"/>
      <c r="BC72" s="98"/>
      <c r="BD72" s="98"/>
      <c r="BE72" s="98"/>
      <c r="BF72" s="112"/>
      <c r="BG72" s="98"/>
      <c r="BH72" s="100"/>
      <c r="BI72" s="100"/>
      <c r="BJ72" s="98"/>
      <c r="BK72" s="98"/>
      <c r="BL72" s="100"/>
      <c r="BM72" s="100"/>
      <c r="BN72" s="98"/>
      <c r="BO72" s="98"/>
      <c r="BP72" s="98"/>
      <c r="BQ72" s="112"/>
      <c r="BR72" s="98"/>
      <c r="BS72" s="100"/>
      <c r="BT72" s="100"/>
      <c r="BU72" s="98"/>
      <c r="BV72" s="98"/>
      <c r="BW72" s="100"/>
      <c r="BX72" s="100"/>
      <c r="BY72" s="98"/>
      <c r="BZ72" s="98"/>
      <c r="CA72" s="98"/>
      <c r="CB72" s="112"/>
      <c r="CC72" s="98"/>
      <c r="CD72" s="100"/>
      <c r="CE72" s="100"/>
      <c r="CF72" s="98"/>
      <c r="CG72" s="98"/>
      <c r="CH72" s="100"/>
      <c r="CI72" s="100"/>
      <c r="CJ72" s="98"/>
      <c r="CK72" s="98"/>
      <c r="CL72" s="98"/>
      <c r="CM72" s="112"/>
      <c r="CN72" s="98"/>
      <c r="CO72" s="100"/>
      <c r="CP72" s="100"/>
      <c r="CQ72" s="98"/>
      <c r="CR72" s="98"/>
      <c r="CS72" s="100"/>
      <c r="CT72" s="100"/>
      <c r="CU72" s="98"/>
      <c r="CV72" s="98"/>
      <c r="CW72" s="98"/>
      <c r="CX72" s="112"/>
      <c r="CY72" s="98"/>
      <c r="CZ72" s="100"/>
      <c r="DA72" s="100"/>
      <c r="DB72" s="98"/>
      <c r="DC72" s="98"/>
      <c r="DD72" s="100"/>
      <c r="DE72" s="100"/>
      <c r="DF72" s="98"/>
      <c r="DG72" s="98"/>
      <c r="DH72" s="98"/>
      <c r="DI72" s="112"/>
      <c r="DJ72" s="98"/>
      <c r="DK72" s="100"/>
      <c r="DL72" s="100"/>
      <c r="DM72" s="98"/>
      <c r="DN72" s="98"/>
      <c r="DO72" s="100"/>
      <c r="DP72" s="100"/>
      <c r="DQ72" s="98"/>
      <c r="DR72" s="98"/>
      <c r="DS72" s="98"/>
      <c r="DT72" s="112"/>
      <c r="DU72" s="84" t="s">
        <v>1065</v>
      </c>
      <c r="DV72" s="104" t="s">
        <v>1290</v>
      </c>
      <c r="DW72" s="98"/>
      <c r="DX72" s="100"/>
      <c r="DY72" s="98"/>
      <c r="DZ72" s="98"/>
      <c r="EA72" s="98"/>
      <c r="EB72" s="98"/>
      <c r="EC72" s="112"/>
      <c r="ED72" s="84" t="s">
        <v>298</v>
      </c>
      <c r="EE72" s="84" t="s">
        <v>1086</v>
      </c>
      <c r="EF72" s="84" t="s">
        <v>1291</v>
      </c>
      <c r="EG72" s="84" t="s">
        <v>126</v>
      </c>
      <c r="EH72" s="98"/>
      <c r="EI72" s="84" t="s">
        <v>126</v>
      </c>
      <c r="EJ72" s="84" t="s">
        <v>1093</v>
      </c>
      <c r="EK72" s="84" t="s">
        <v>1292</v>
      </c>
      <c r="EL72" s="84" t="s">
        <v>1348</v>
      </c>
      <c r="EM72" s="84" t="s">
        <v>1293</v>
      </c>
      <c r="EN72" s="104" t="s">
        <v>1294</v>
      </c>
      <c r="EO72" s="84" t="s">
        <v>298</v>
      </c>
      <c r="EP72" s="84" t="s">
        <v>298</v>
      </c>
      <c r="EQ72" s="84" t="s">
        <v>1100</v>
      </c>
      <c r="ER72" s="104" t="s">
        <v>298</v>
      </c>
    </row>
    <row r="73" spans="1:148" s="31" customFormat="1" ht="12.75" x14ac:dyDescent="0.2">
      <c r="A73" s="31">
        <v>68</v>
      </c>
      <c r="B73" s="96">
        <v>232</v>
      </c>
      <c r="C73" s="97">
        <v>42605.528067129628</v>
      </c>
      <c r="D73" s="84" t="s">
        <v>106</v>
      </c>
      <c r="E73" s="84" t="s">
        <v>385</v>
      </c>
      <c r="F73" s="84" t="s">
        <v>1295</v>
      </c>
      <c r="G73" s="84" t="s">
        <v>1474</v>
      </c>
      <c r="H73" s="84" t="s">
        <v>1296</v>
      </c>
      <c r="I73" s="84" t="s">
        <v>1297</v>
      </c>
      <c r="J73" s="98"/>
      <c r="K73" s="103">
        <f>38970824118</f>
        <v>38970824118</v>
      </c>
      <c r="L73" s="100"/>
      <c r="M73" s="101"/>
      <c r="N73" s="84" t="s">
        <v>1298</v>
      </c>
      <c r="O73" s="98"/>
      <c r="P73" s="84" t="s">
        <v>975</v>
      </c>
      <c r="Q73" s="102" t="s">
        <v>1299</v>
      </c>
      <c r="R73" s="84" t="s">
        <v>1300</v>
      </c>
      <c r="S73" s="84">
        <v>16</v>
      </c>
      <c r="T73" s="84">
        <v>1000</v>
      </c>
      <c r="U73" s="84" t="s">
        <v>476</v>
      </c>
      <c r="V73" s="104" t="s">
        <v>477</v>
      </c>
      <c r="W73" s="84" t="s">
        <v>1334</v>
      </c>
      <c r="X73" s="83" t="s">
        <v>1338</v>
      </c>
      <c r="Y73" s="98"/>
      <c r="Z73" s="84" t="s">
        <v>218</v>
      </c>
      <c r="AA73" s="98"/>
      <c r="AB73" s="84" t="s">
        <v>218</v>
      </c>
      <c r="AC73" s="98"/>
      <c r="AD73" s="84" t="s">
        <v>218</v>
      </c>
      <c r="AE73" s="98"/>
      <c r="AF73" s="84" t="s">
        <v>1001</v>
      </c>
      <c r="AG73" s="98"/>
      <c r="AH73" s="84" t="s">
        <v>218</v>
      </c>
      <c r="AI73" s="98"/>
      <c r="AJ73" s="110" t="s">
        <v>1341</v>
      </c>
      <c r="AK73" s="84" t="s">
        <v>1301</v>
      </c>
      <c r="AL73" s="83" t="s">
        <v>1614</v>
      </c>
      <c r="AM73" s="84" t="s">
        <v>1034</v>
      </c>
      <c r="AN73" s="98"/>
      <c r="AO73" s="98"/>
      <c r="AP73" s="84" t="s">
        <v>660</v>
      </c>
      <c r="AQ73" s="100"/>
      <c r="AR73" s="98"/>
      <c r="AS73" s="84" t="s">
        <v>218</v>
      </c>
      <c r="AT73" s="98"/>
      <c r="AU73" s="112"/>
      <c r="AV73" s="98"/>
      <c r="AW73" s="100"/>
      <c r="AX73" s="100"/>
      <c r="AY73" s="98"/>
      <c r="AZ73" s="98"/>
      <c r="BA73" s="100"/>
      <c r="BB73" s="100"/>
      <c r="BC73" s="98"/>
      <c r="BD73" s="98"/>
      <c r="BE73" s="98"/>
      <c r="BF73" s="112"/>
      <c r="BG73" s="98"/>
      <c r="BH73" s="100"/>
      <c r="BI73" s="100"/>
      <c r="BJ73" s="98"/>
      <c r="BK73" s="98"/>
      <c r="BL73" s="100"/>
      <c r="BM73" s="100"/>
      <c r="BN73" s="98"/>
      <c r="BO73" s="98"/>
      <c r="BP73" s="98"/>
      <c r="BQ73" s="112"/>
      <c r="BR73" s="98"/>
      <c r="BS73" s="100"/>
      <c r="BT73" s="100"/>
      <c r="BU73" s="98"/>
      <c r="BV73" s="98"/>
      <c r="BW73" s="100"/>
      <c r="BX73" s="100"/>
      <c r="BY73" s="98"/>
      <c r="BZ73" s="98"/>
      <c r="CA73" s="98"/>
      <c r="CB73" s="112"/>
      <c r="CC73" s="98"/>
      <c r="CD73" s="100"/>
      <c r="CE73" s="100"/>
      <c r="CF73" s="98"/>
      <c r="CG73" s="98"/>
      <c r="CH73" s="100"/>
      <c r="CI73" s="100"/>
      <c r="CJ73" s="98"/>
      <c r="CK73" s="98"/>
      <c r="CL73" s="98"/>
      <c r="CM73" s="112"/>
      <c r="CN73" s="98"/>
      <c r="CO73" s="100"/>
      <c r="CP73" s="100"/>
      <c r="CQ73" s="98"/>
      <c r="CR73" s="98"/>
      <c r="CS73" s="100"/>
      <c r="CT73" s="100"/>
      <c r="CU73" s="98"/>
      <c r="CV73" s="98"/>
      <c r="CW73" s="98"/>
      <c r="CX73" s="112"/>
      <c r="CY73" s="98"/>
      <c r="CZ73" s="100"/>
      <c r="DA73" s="100"/>
      <c r="DB73" s="98"/>
      <c r="DC73" s="98"/>
      <c r="DD73" s="100"/>
      <c r="DE73" s="100"/>
      <c r="DF73" s="98"/>
      <c r="DG73" s="98"/>
      <c r="DH73" s="98"/>
      <c r="DI73" s="112"/>
      <c r="DJ73" s="98"/>
      <c r="DK73" s="100"/>
      <c r="DL73" s="100"/>
      <c r="DM73" s="98"/>
      <c r="DN73" s="98"/>
      <c r="DO73" s="100"/>
      <c r="DP73" s="100"/>
      <c r="DQ73" s="98"/>
      <c r="DR73" s="98"/>
      <c r="DS73" s="98"/>
      <c r="DT73" s="112"/>
      <c r="DU73" s="84" t="s">
        <v>1071</v>
      </c>
      <c r="DV73" s="112"/>
      <c r="DW73" s="84" t="s">
        <v>298</v>
      </c>
      <c r="DX73" s="84" t="s">
        <v>1127</v>
      </c>
      <c r="DY73" s="98"/>
      <c r="DZ73" s="84" t="s">
        <v>1084</v>
      </c>
      <c r="EA73" s="98"/>
      <c r="EB73" s="98"/>
      <c r="EC73" s="112"/>
      <c r="ED73" s="84" t="s">
        <v>218</v>
      </c>
      <c r="EE73" s="100"/>
      <c r="EF73" s="98"/>
      <c r="EG73" s="84" t="s">
        <v>218</v>
      </c>
      <c r="EH73" s="98"/>
      <c r="EI73" s="84" t="s">
        <v>126</v>
      </c>
      <c r="EJ73" s="84" t="s">
        <v>218</v>
      </c>
      <c r="EK73" s="98"/>
      <c r="EL73" s="84" t="s">
        <v>218</v>
      </c>
      <c r="EM73" s="98"/>
      <c r="EN73" s="112"/>
      <c r="EO73" s="84" t="s">
        <v>218</v>
      </c>
      <c r="EP73" s="84" t="s">
        <v>298</v>
      </c>
      <c r="EQ73" s="84" t="s">
        <v>1100</v>
      </c>
      <c r="ER73" s="104" t="s">
        <v>298</v>
      </c>
    </row>
    <row r="74" spans="1:148" s="31" customFormat="1" ht="12.75" x14ac:dyDescent="0.2">
      <c r="A74" s="31">
        <v>69</v>
      </c>
      <c r="B74" s="96">
        <v>233</v>
      </c>
      <c r="C74" s="97">
        <v>42608.364594907405</v>
      </c>
      <c r="D74" s="84" t="s">
        <v>106</v>
      </c>
      <c r="E74" s="84" t="s">
        <v>1302</v>
      </c>
      <c r="F74" s="84" t="s">
        <v>1303</v>
      </c>
      <c r="G74" s="84" t="s">
        <v>1474</v>
      </c>
      <c r="H74" s="84" t="s">
        <v>1304</v>
      </c>
      <c r="I74" s="84" t="s">
        <v>1305</v>
      </c>
      <c r="J74" s="98"/>
      <c r="K74" s="99" t="s">
        <v>1306</v>
      </c>
      <c r="L74" s="100"/>
      <c r="M74" s="101"/>
      <c r="N74" s="84" t="s">
        <v>1307</v>
      </c>
      <c r="O74" s="98"/>
      <c r="P74" s="84" t="s">
        <v>975</v>
      </c>
      <c r="Q74" s="102" t="s">
        <v>1308</v>
      </c>
      <c r="R74" s="84" t="s">
        <v>1309</v>
      </c>
      <c r="S74" s="84">
        <v>45</v>
      </c>
      <c r="T74" s="84">
        <v>11000</v>
      </c>
      <c r="U74" s="84" t="s">
        <v>136</v>
      </c>
      <c r="V74" s="104" t="s">
        <v>137</v>
      </c>
      <c r="W74" s="84" t="s">
        <v>1337</v>
      </c>
      <c r="X74" s="84" t="s">
        <v>989</v>
      </c>
      <c r="Y74" s="98"/>
      <c r="Z74" s="84" t="s">
        <v>298</v>
      </c>
      <c r="AA74" s="84" t="s">
        <v>1310</v>
      </c>
      <c r="AB74" s="84" t="s">
        <v>126</v>
      </c>
      <c r="AC74" s="98"/>
      <c r="AD74" s="84" t="s">
        <v>126</v>
      </c>
      <c r="AE74" s="98"/>
      <c r="AF74" s="84" t="s">
        <v>1002</v>
      </c>
      <c r="AG74" s="98"/>
      <c r="AH74" s="84" t="s">
        <v>1000</v>
      </c>
      <c r="AI74" s="98"/>
      <c r="AJ74" s="104" t="s">
        <v>1005</v>
      </c>
      <c r="AK74" s="84" t="s">
        <v>1311</v>
      </c>
      <c r="AL74" s="84" t="s">
        <v>989</v>
      </c>
      <c r="AM74" s="84" t="s">
        <v>989</v>
      </c>
      <c r="AN74" s="84" t="s">
        <v>1312</v>
      </c>
      <c r="AO74" s="98"/>
      <c r="AP74" s="84" t="s">
        <v>660</v>
      </c>
      <c r="AQ74" s="100"/>
      <c r="AR74" s="98"/>
      <c r="AS74" s="84" t="s">
        <v>126</v>
      </c>
      <c r="AT74" s="98"/>
      <c r="AU74" s="112"/>
      <c r="AV74" s="98"/>
      <c r="AW74" s="100"/>
      <c r="AX74" s="100"/>
      <c r="AY74" s="98"/>
      <c r="AZ74" s="98"/>
      <c r="BA74" s="100"/>
      <c r="BB74" s="100"/>
      <c r="BC74" s="98"/>
      <c r="BD74" s="98"/>
      <c r="BE74" s="98"/>
      <c r="BF74" s="112"/>
      <c r="BG74" s="98"/>
      <c r="BH74" s="100"/>
      <c r="BI74" s="100"/>
      <c r="BJ74" s="98"/>
      <c r="BK74" s="98"/>
      <c r="BL74" s="100"/>
      <c r="BM74" s="100"/>
      <c r="BN74" s="98"/>
      <c r="BO74" s="98"/>
      <c r="BP74" s="98"/>
      <c r="BQ74" s="112"/>
      <c r="BR74" s="98"/>
      <c r="BS74" s="100"/>
      <c r="BT74" s="100"/>
      <c r="BU74" s="98"/>
      <c r="BV74" s="98"/>
      <c r="BW74" s="100"/>
      <c r="BX74" s="100"/>
      <c r="BY74" s="98"/>
      <c r="BZ74" s="98"/>
      <c r="CA74" s="98"/>
      <c r="CB74" s="112"/>
      <c r="CC74" s="98"/>
      <c r="CD74" s="100"/>
      <c r="CE74" s="100"/>
      <c r="CF74" s="98"/>
      <c r="CG74" s="98"/>
      <c r="CH74" s="100"/>
      <c r="CI74" s="100"/>
      <c r="CJ74" s="98"/>
      <c r="CK74" s="98"/>
      <c r="CL74" s="98"/>
      <c r="CM74" s="112"/>
      <c r="CN74" s="98"/>
      <c r="CO74" s="100"/>
      <c r="CP74" s="100"/>
      <c r="CQ74" s="98"/>
      <c r="CR74" s="98"/>
      <c r="CS74" s="100"/>
      <c r="CT74" s="100"/>
      <c r="CU74" s="98"/>
      <c r="CV74" s="98"/>
      <c r="CW74" s="98"/>
      <c r="CX74" s="112"/>
      <c r="CY74" s="98"/>
      <c r="CZ74" s="100"/>
      <c r="DA74" s="100"/>
      <c r="DB74" s="98"/>
      <c r="DC74" s="98"/>
      <c r="DD74" s="100"/>
      <c r="DE74" s="100"/>
      <c r="DF74" s="98"/>
      <c r="DG74" s="98"/>
      <c r="DH74" s="98"/>
      <c r="DI74" s="112"/>
      <c r="DJ74" s="98"/>
      <c r="DK74" s="100"/>
      <c r="DL74" s="100"/>
      <c r="DM74" s="98"/>
      <c r="DN74" s="98"/>
      <c r="DO74" s="100"/>
      <c r="DP74" s="100"/>
      <c r="DQ74" s="98"/>
      <c r="DR74" s="98"/>
      <c r="DS74" s="98"/>
      <c r="DT74" s="112"/>
      <c r="DU74" s="105" t="s">
        <v>1487</v>
      </c>
      <c r="DV74" s="112"/>
      <c r="DW74" s="98"/>
      <c r="DX74" s="100"/>
      <c r="DY74" s="98"/>
      <c r="DZ74" s="98"/>
      <c r="EA74" s="98"/>
      <c r="EB74" s="98"/>
      <c r="EC74" s="112"/>
      <c r="ED74" s="84" t="s">
        <v>126</v>
      </c>
      <c r="EE74" s="100"/>
      <c r="EF74" s="98"/>
      <c r="EG74" s="84" t="s">
        <v>298</v>
      </c>
      <c r="EH74" s="84" t="s">
        <v>553</v>
      </c>
      <c r="EI74" s="84" t="s">
        <v>126</v>
      </c>
      <c r="EJ74" s="84" t="s">
        <v>1094</v>
      </c>
      <c r="EK74" s="98"/>
      <c r="EL74" s="84" t="s">
        <v>1348</v>
      </c>
      <c r="EM74" s="98"/>
      <c r="EN74" s="112"/>
      <c r="EO74" s="84" t="s">
        <v>298</v>
      </c>
      <c r="EP74" s="84" t="s">
        <v>298</v>
      </c>
      <c r="EQ74" s="84" t="s">
        <v>1100</v>
      </c>
      <c r="ER74" s="104" t="s">
        <v>298</v>
      </c>
    </row>
    <row r="75" spans="1:148" s="31" customFormat="1" ht="12.75" x14ac:dyDescent="0.2">
      <c r="A75" s="31">
        <v>70</v>
      </c>
      <c r="B75" s="96">
        <v>234</v>
      </c>
      <c r="C75" s="97">
        <v>42609.30164351852</v>
      </c>
      <c r="D75" s="84" t="s">
        <v>106</v>
      </c>
      <c r="E75" s="84" t="s">
        <v>1313</v>
      </c>
      <c r="F75" s="84" t="s">
        <v>1314</v>
      </c>
      <c r="G75" s="84" t="s">
        <v>1473</v>
      </c>
      <c r="H75" s="84" t="s">
        <v>1315</v>
      </c>
      <c r="I75" s="84" t="s">
        <v>1316</v>
      </c>
      <c r="J75" s="98"/>
      <c r="K75" s="103">
        <f>972549994740</f>
        <v>972549994740</v>
      </c>
      <c r="L75" s="100"/>
      <c r="M75" s="101"/>
      <c r="N75" s="84" t="s">
        <v>1317</v>
      </c>
      <c r="O75" s="98"/>
      <c r="P75" s="84" t="s">
        <v>975</v>
      </c>
      <c r="Q75" s="84" t="s">
        <v>1000</v>
      </c>
      <c r="R75" s="84" t="s">
        <v>1318</v>
      </c>
      <c r="S75" s="84">
        <v>6</v>
      </c>
      <c r="T75" s="84">
        <v>4863156</v>
      </c>
      <c r="U75" s="84" t="s">
        <v>1319</v>
      </c>
      <c r="V75" s="104" t="s">
        <v>1153</v>
      </c>
      <c r="W75" s="84" t="s">
        <v>976</v>
      </c>
      <c r="X75" s="84" t="s">
        <v>989</v>
      </c>
      <c r="Y75" s="84" t="s">
        <v>1320</v>
      </c>
      <c r="Z75" s="84" t="s">
        <v>126</v>
      </c>
      <c r="AA75" s="98"/>
      <c r="AB75" s="84" t="s">
        <v>126</v>
      </c>
      <c r="AC75" s="98"/>
      <c r="AD75" s="84" t="s">
        <v>126</v>
      </c>
      <c r="AE75" s="98"/>
      <c r="AF75" s="84" t="s">
        <v>1001</v>
      </c>
      <c r="AG75" s="84" t="s">
        <v>1321</v>
      </c>
      <c r="AH75" s="84" t="s">
        <v>1001</v>
      </c>
      <c r="AI75" s="84" t="s">
        <v>1322</v>
      </c>
      <c r="AJ75" s="104" t="s">
        <v>1340</v>
      </c>
      <c r="AK75" s="84" t="s">
        <v>1323</v>
      </c>
      <c r="AL75" s="84" t="s">
        <v>105</v>
      </c>
      <c r="AM75" s="84" t="s">
        <v>1036</v>
      </c>
      <c r="AN75" s="98"/>
      <c r="AO75" s="98"/>
      <c r="AP75" s="84" t="s">
        <v>1044</v>
      </c>
      <c r="AQ75" s="100"/>
      <c r="AR75" s="98"/>
      <c r="AS75" s="84" t="s">
        <v>126</v>
      </c>
      <c r="AT75" s="98"/>
      <c r="AU75" s="104" t="s">
        <v>1324</v>
      </c>
      <c r="AV75" s="98"/>
      <c r="AW75" s="100"/>
      <c r="AX75" s="100"/>
      <c r="AY75" s="98"/>
      <c r="AZ75" s="98"/>
      <c r="BA75" s="100"/>
      <c r="BB75" s="100"/>
      <c r="BC75" s="98"/>
      <c r="BD75" s="98"/>
      <c r="BE75" s="98"/>
      <c r="BF75" s="112"/>
      <c r="BG75" s="98"/>
      <c r="BH75" s="100"/>
      <c r="BI75" s="100"/>
      <c r="BJ75" s="98"/>
      <c r="BK75" s="98"/>
      <c r="BL75" s="100"/>
      <c r="BM75" s="100"/>
      <c r="BN75" s="98"/>
      <c r="BO75" s="98"/>
      <c r="BP75" s="98"/>
      <c r="BQ75" s="112"/>
      <c r="BR75" s="98"/>
      <c r="BS75" s="100"/>
      <c r="BT75" s="100"/>
      <c r="BU75" s="98"/>
      <c r="BV75" s="98"/>
      <c r="BW75" s="100"/>
      <c r="BX75" s="100"/>
      <c r="BY75" s="98"/>
      <c r="BZ75" s="98"/>
      <c r="CA75" s="98"/>
      <c r="CB75" s="112"/>
      <c r="CC75" s="98"/>
      <c r="CD75" s="100"/>
      <c r="CE75" s="100"/>
      <c r="CF75" s="98"/>
      <c r="CG75" s="98"/>
      <c r="CH75" s="100"/>
      <c r="CI75" s="100"/>
      <c r="CJ75" s="98"/>
      <c r="CK75" s="98"/>
      <c r="CL75" s="98"/>
      <c r="CM75" s="112"/>
      <c r="CN75" s="98"/>
      <c r="CO75" s="100"/>
      <c r="CP75" s="100"/>
      <c r="CQ75" s="98"/>
      <c r="CR75" s="98"/>
      <c r="CS75" s="100"/>
      <c r="CT75" s="100"/>
      <c r="CU75" s="98"/>
      <c r="CV75" s="98"/>
      <c r="CW75" s="98"/>
      <c r="CX75" s="112"/>
      <c r="CY75" s="98"/>
      <c r="CZ75" s="100"/>
      <c r="DA75" s="100"/>
      <c r="DB75" s="98"/>
      <c r="DC75" s="98"/>
      <c r="DD75" s="100"/>
      <c r="DE75" s="100"/>
      <c r="DF75" s="98"/>
      <c r="DG75" s="98"/>
      <c r="DH75" s="98"/>
      <c r="DI75" s="112"/>
      <c r="DJ75" s="98"/>
      <c r="DK75" s="100"/>
      <c r="DL75" s="100"/>
      <c r="DM75" s="98"/>
      <c r="DN75" s="98"/>
      <c r="DO75" s="100"/>
      <c r="DP75" s="100"/>
      <c r="DQ75" s="98"/>
      <c r="DR75" s="98"/>
      <c r="DS75" s="98"/>
      <c r="DT75" s="112"/>
      <c r="DU75" s="84" t="s">
        <v>989</v>
      </c>
      <c r="DV75" s="104" t="s">
        <v>1325</v>
      </c>
      <c r="DW75" s="84" t="s">
        <v>126</v>
      </c>
      <c r="DX75" s="100"/>
      <c r="DY75" s="98"/>
      <c r="DZ75" s="98"/>
      <c r="EA75" s="98"/>
      <c r="EB75" s="98"/>
      <c r="EC75" s="112"/>
      <c r="ED75" s="84" t="s">
        <v>298</v>
      </c>
      <c r="EE75" s="82" t="s">
        <v>1488</v>
      </c>
      <c r="EF75" s="84" t="s">
        <v>1326</v>
      </c>
      <c r="EG75" s="84" t="s">
        <v>298</v>
      </c>
      <c r="EH75" s="84" t="s">
        <v>1327</v>
      </c>
      <c r="EI75" s="84" t="s">
        <v>298</v>
      </c>
      <c r="EJ75" s="84" t="s">
        <v>1093</v>
      </c>
      <c r="EK75" s="84" t="s">
        <v>1328</v>
      </c>
      <c r="EL75" s="84" t="s">
        <v>1092</v>
      </c>
      <c r="EM75" s="84" t="s">
        <v>1329</v>
      </c>
      <c r="EN75" s="104" t="s">
        <v>1330</v>
      </c>
      <c r="EO75" s="84" t="s">
        <v>1331</v>
      </c>
      <c r="EP75" s="84" t="s">
        <v>298</v>
      </c>
      <c r="EQ75" s="84" t="s">
        <v>1100</v>
      </c>
      <c r="ER75" s="104" t="s">
        <v>298</v>
      </c>
    </row>
    <row r="76" spans="1:148" s="31" customFormat="1" ht="12.75" x14ac:dyDescent="0.2">
      <c r="A76" s="31">
        <v>71</v>
      </c>
      <c r="B76" s="96">
        <v>238</v>
      </c>
      <c r="C76" s="97">
        <v>42618.534826388888</v>
      </c>
      <c r="D76" s="84" t="s">
        <v>106</v>
      </c>
      <c r="E76" s="84" t="s">
        <v>1351</v>
      </c>
      <c r="F76" s="84" t="s">
        <v>1352</v>
      </c>
      <c r="G76" s="84" t="s">
        <v>1473</v>
      </c>
      <c r="H76" s="84" t="s">
        <v>1353</v>
      </c>
      <c r="I76" s="84" t="s">
        <v>1354</v>
      </c>
      <c r="J76" s="98"/>
      <c r="K76" s="99">
        <v>212668298886</v>
      </c>
      <c r="L76" s="100"/>
      <c r="M76" s="104">
        <v>212537862607</v>
      </c>
      <c r="N76" s="84" t="s">
        <v>1355</v>
      </c>
      <c r="O76" s="84" t="s">
        <v>1356</v>
      </c>
      <c r="P76" s="84" t="s">
        <v>1475</v>
      </c>
      <c r="Q76" s="102" t="s">
        <v>1357</v>
      </c>
      <c r="R76" s="84" t="s">
        <v>1358</v>
      </c>
      <c r="S76" s="84" t="s">
        <v>1359</v>
      </c>
      <c r="T76" s="84">
        <v>11000</v>
      </c>
      <c r="U76" s="84" t="s">
        <v>1360</v>
      </c>
      <c r="V76" s="104" t="s">
        <v>262</v>
      </c>
      <c r="W76" s="83" t="s">
        <v>1605</v>
      </c>
      <c r="X76" s="84" t="s">
        <v>991</v>
      </c>
      <c r="Y76" s="84" t="s">
        <v>1361</v>
      </c>
      <c r="Z76" s="84" t="s">
        <v>126</v>
      </c>
      <c r="AA76" s="98"/>
      <c r="AB76" s="84" t="s">
        <v>126</v>
      </c>
      <c r="AC76" s="98"/>
      <c r="AD76" s="84" t="s">
        <v>126</v>
      </c>
      <c r="AE76" s="98"/>
      <c r="AF76" s="84" t="s">
        <v>1001</v>
      </c>
      <c r="AG76" s="84" t="s">
        <v>1362</v>
      </c>
      <c r="AH76" s="84" t="s">
        <v>1001</v>
      </c>
      <c r="AI76" s="98"/>
      <c r="AJ76" s="110" t="s">
        <v>1613</v>
      </c>
      <c r="AK76" s="84" t="s">
        <v>1363</v>
      </c>
      <c r="AL76" s="105" t="s">
        <v>1617</v>
      </c>
      <c r="AM76" s="82" t="s">
        <v>1480</v>
      </c>
      <c r="AN76" s="98"/>
      <c r="AO76" s="84" t="s">
        <v>1364</v>
      </c>
      <c r="AP76" s="82" t="s">
        <v>1481</v>
      </c>
      <c r="AQ76" s="84" t="s">
        <v>1064</v>
      </c>
      <c r="AR76" s="98"/>
      <c r="AS76" s="84" t="s">
        <v>298</v>
      </c>
      <c r="AT76" s="98"/>
      <c r="AU76" s="112"/>
      <c r="AV76" s="98"/>
      <c r="AW76" s="100"/>
      <c r="AX76" s="100"/>
      <c r="AY76" s="98"/>
      <c r="AZ76" s="98"/>
      <c r="BA76" s="100"/>
      <c r="BB76" s="100"/>
      <c r="BC76" s="98"/>
      <c r="BD76" s="98"/>
      <c r="BE76" s="98"/>
      <c r="BF76" s="112"/>
      <c r="BG76" s="98"/>
      <c r="BH76" s="100"/>
      <c r="BI76" s="100"/>
      <c r="BJ76" s="98"/>
      <c r="BK76" s="98"/>
      <c r="BL76" s="100"/>
      <c r="BM76" s="100"/>
      <c r="BN76" s="98"/>
      <c r="BO76" s="98"/>
      <c r="BP76" s="98"/>
      <c r="BQ76" s="112"/>
      <c r="BR76" s="98"/>
      <c r="BS76" s="100"/>
      <c r="BT76" s="100"/>
      <c r="BU76" s="98"/>
      <c r="BV76" s="98"/>
      <c r="BW76" s="100"/>
      <c r="BX76" s="100"/>
      <c r="BY76" s="98"/>
      <c r="BZ76" s="98"/>
      <c r="CA76" s="98"/>
      <c r="CB76" s="112"/>
      <c r="CC76" s="98"/>
      <c r="CD76" s="100"/>
      <c r="CE76" s="100"/>
      <c r="CF76" s="98"/>
      <c r="CG76" s="98"/>
      <c r="CH76" s="100"/>
      <c r="CI76" s="100"/>
      <c r="CJ76" s="98"/>
      <c r="CK76" s="98"/>
      <c r="CL76" s="98"/>
      <c r="CM76" s="112"/>
      <c r="CN76" s="98"/>
      <c r="CO76" s="100"/>
      <c r="CP76" s="100"/>
      <c r="CQ76" s="98"/>
      <c r="CR76" s="98"/>
      <c r="CS76" s="100"/>
      <c r="CT76" s="100"/>
      <c r="CU76" s="98"/>
      <c r="CV76" s="98"/>
      <c r="CW76" s="98"/>
      <c r="CX76" s="112"/>
      <c r="CY76" s="98"/>
      <c r="CZ76" s="100"/>
      <c r="DA76" s="100"/>
      <c r="DB76" s="98"/>
      <c r="DC76" s="98"/>
      <c r="DD76" s="100"/>
      <c r="DE76" s="100"/>
      <c r="DF76" s="98"/>
      <c r="DG76" s="98"/>
      <c r="DH76" s="98"/>
      <c r="DI76" s="112"/>
      <c r="DJ76" s="98"/>
      <c r="DK76" s="100"/>
      <c r="DL76" s="100"/>
      <c r="DM76" s="98"/>
      <c r="DN76" s="98"/>
      <c r="DO76" s="100"/>
      <c r="DP76" s="100"/>
      <c r="DQ76" s="98"/>
      <c r="DR76" s="98"/>
      <c r="DS76" s="98"/>
      <c r="DT76" s="112"/>
      <c r="DU76" s="84" t="s">
        <v>1622</v>
      </c>
      <c r="DV76" s="104" t="s">
        <v>1365</v>
      </c>
      <c r="DW76" s="84" t="s">
        <v>298</v>
      </c>
      <c r="DX76" s="84" t="s">
        <v>1490</v>
      </c>
      <c r="DY76" s="98"/>
      <c r="DZ76" s="84" t="s">
        <v>1084</v>
      </c>
      <c r="EA76" s="98"/>
      <c r="EB76" s="84" t="s">
        <v>1366</v>
      </c>
      <c r="EC76" s="112"/>
      <c r="ED76" s="84" t="s">
        <v>298</v>
      </c>
      <c r="EE76" s="83" t="s">
        <v>1628</v>
      </c>
      <c r="EF76" s="98"/>
      <c r="EG76" s="84" t="s">
        <v>298</v>
      </c>
      <c r="EH76" s="98"/>
      <c r="EI76" s="84" t="s">
        <v>298</v>
      </c>
      <c r="EJ76" s="84" t="s">
        <v>1093</v>
      </c>
      <c r="EK76" s="98"/>
      <c r="EL76" s="84" t="s">
        <v>1095</v>
      </c>
      <c r="EM76" s="84" t="s">
        <v>1367</v>
      </c>
      <c r="EN76" s="112"/>
      <c r="EO76" s="84" t="s">
        <v>298</v>
      </c>
      <c r="EP76" s="84" t="s">
        <v>298</v>
      </c>
      <c r="EQ76" s="84" t="s">
        <v>1100</v>
      </c>
      <c r="ER76" s="104" t="s">
        <v>298</v>
      </c>
    </row>
    <row r="77" spans="1:148" s="31" customFormat="1" ht="12.75" x14ac:dyDescent="0.2">
      <c r="A77" s="31">
        <v>72</v>
      </c>
      <c r="B77" s="96">
        <v>239</v>
      </c>
      <c r="C77" s="97">
        <v>42619.405034722222</v>
      </c>
      <c r="D77" s="84" t="s">
        <v>106</v>
      </c>
      <c r="E77" s="84" t="s">
        <v>1368</v>
      </c>
      <c r="F77" s="84" t="s">
        <v>1369</v>
      </c>
      <c r="G77" s="84" t="s">
        <v>1474</v>
      </c>
      <c r="H77" s="84" t="s">
        <v>1353</v>
      </c>
      <c r="I77" s="84" t="s">
        <v>1370</v>
      </c>
      <c r="J77" s="84" t="s">
        <v>1371</v>
      </c>
      <c r="K77" s="99">
        <v>212661166128</v>
      </c>
      <c r="L77" s="100"/>
      <c r="M77" s="101"/>
      <c r="N77" s="84" t="s">
        <v>1372</v>
      </c>
      <c r="O77" s="84" t="s">
        <v>1373</v>
      </c>
      <c r="P77" s="84" t="s">
        <v>1475</v>
      </c>
      <c r="Q77" s="102" t="s">
        <v>1374</v>
      </c>
      <c r="R77" s="84" t="s">
        <v>1375</v>
      </c>
      <c r="S77" s="84">
        <v>1</v>
      </c>
      <c r="T77" s="84">
        <v>6202</v>
      </c>
      <c r="U77" s="84" t="s">
        <v>261</v>
      </c>
      <c r="V77" s="104" t="s">
        <v>262</v>
      </c>
      <c r="W77" s="82" t="s">
        <v>1476</v>
      </c>
      <c r="X77" s="84" t="s">
        <v>995</v>
      </c>
      <c r="Y77" s="84" t="s">
        <v>1376</v>
      </c>
      <c r="Z77" s="84" t="s">
        <v>218</v>
      </c>
      <c r="AA77" s="98"/>
      <c r="AB77" s="84" t="s">
        <v>218</v>
      </c>
      <c r="AC77" s="98"/>
      <c r="AD77" s="84" t="s">
        <v>218</v>
      </c>
      <c r="AE77" s="98"/>
      <c r="AF77" s="84" t="s">
        <v>1002</v>
      </c>
      <c r="AG77" s="84" t="s">
        <v>1377</v>
      </c>
      <c r="AH77" s="84" t="s">
        <v>1002</v>
      </c>
      <c r="AI77" s="84" t="s">
        <v>1378</v>
      </c>
      <c r="AJ77" s="109" t="s">
        <v>1478</v>
      </c>
      <c r="AK77" s="84" t="s">
        <v>1379</v>
      </c>
      <c r="AL77" s="84" t="s">
        <v>104</v>
      </c>
      <c r="AM77" s="83" t="s">
        <v>1625</v>
      </c>
      <c r="AN77" s="98"/>
      <c r="AO77" s="98"/>
      <c r="AP77" s="84" t="s">
        <v>660</v>
      </c>
      <c r="AQ77" s="100"/>
      <c r="AR77" s="98"/>
      <c r="AS77" s="84" t="s">
        <v>218</v>
      </c>
      <c r="AT77" s="98"/>
      <c r="AU77" s="112"/>
      <c r="AV77" s="98"/>
      <c r="AW77" s="100"/>
      <c r="AX77" s="100"/>
      <c r="AY77" s="98"/>
      <c r="AZ77" s="98"/>
      <c r="BA77" s="100"/>
      <c r="BB77" s="100"/>
      <c r="BC77" s="98"/>
      <c r="BD77" s="98"/>
      <c r="BE77" s="98"/>
      <c r="BF77" s="112"/>
      <c r="BG77" s="98"/>
      <c r="BH77" s="100"/>
      <c r="BI77" s="100"/>
      <c r="BJ77" s="98"/>
      <c r="BK77" s="98"/>
      <c r="BL77" s="100"/>
      <c r="BM77" s="100"/>
      <c r="BN77" s="98"/>
      <c r="BO77" s="98"/>
      <c r="BP77" s="98"/>
      <c r="BQ77" s="112"/>
      <c r="BR77" s="98"/>
      <c r="BS77" s="100"/>
      <c r="BT77" s="100"/>
      <c r="BU77" s="98"/>
      <c r="BV77" s="98"/>
      <c r="BW77" s="100"/>
      <c r="BX77" s="100"/>
      <c r="BY77" s="98"/>
      <c r="BZ77" s="98"/>
      <c r="CA77" s="98"/>
      <c r="CB77" s="112"/>
      <c r="CC77" s="98"/>
      <c r="CD77" s="100"/>
      <c r="CE77" s="100"/>
      <c r="CF77" s="98"/>
      <c r="CG77" s="98"/>
      <c r="CH77" s="100"/>
      <c r="CI77" s="100"/>
      <c r="CJ77" s="98"/>
      <c r="CK77" s="98"/>
      <c r="CL77" s="98"/>
      <c r="CM77" s="112"/>
      <c r="CN77" s="98"/>
      <c r="CO77" s="100"/>
      <c r="CP77" s="100"/>
      <c r="CQ77" s="98"/>
      <c r="CR77" s="98"/>
      <c r="CS77" s="100"/>
      <c r="CT77" s="100"/>
      <c r="CU77" s="98"/>
      <c r="CV77" s="98"/>
      <c r="CW77" s="98"/>
      <c r="CX77" s="112"/>
      <c r="CY77" s="98"/>
      <c r="CZ77" s="100"/>
      <c r="DA77" s="100"/>
      <c r="DB77" s="98"/>
      <c r="DC77" s="98"/>
      <c r="DD77" s="100"/>
      <c r="DE77" s="100"/>
      <c r="DF77" s="98"/>
      <c r="DG77" s="98"/>
      <c r="DH77" s="98"/>
      <c r="DI77" s="112"/>
      <c r="DJ77" s="98"/>
      <c r="DK77" s="100"/>
      <c r="DL77" s="100"/>
      <c r="DM77" s="98"/>
      <c r="DN77" s="98"/>
      <c r="DO77" s="100"/>
      <c r="DP77" s="100"/>
      <c r="DQ77" s="98"/>
      <c r="DR77" s="98"/>
      <c r="DS77" s="98"/>
      <c r="DT77" s="112"/>
      <c r="DU77" s="83" t="s">
        <v>1623</v>
      </c>
      <c r="DV77" s="112"/>
      <c r="DW77" s="84" t="s">
        <v>298</v>
      </c>
      <c r="DX77" s="84" t="s">
        <v>1491</v>
      </c>
      <c r="DY77" s="84" t="s">
        <v>1380</v>
      </c>
      <c r="DZ77" s="84" t="s">
        <v>1084</v>
      </c>
      <c r="EA77" s="84" t="s">
        <v>1381</v>
      </c>
      <c r="EB77" s="84" t="s">
        <v>1382</v>
      </c>
      <c r="EC77" s="112"/>
      <c r="ED77" s="84" t="s">
        <v>218</v>
      </c>
      <c r="EE77" s="100"/>
      <c r="EF77" s="98"/>
      <c r="EG77" s="84" t="s">
        <v>218</v>
      </c>
      <c r="EH77" s="98"/>
      <c r="EI77" s="84" t="s">
        <v>298</v>
      </c>
      <c r="EJ77" s="84" t="s">
        <v>1093</v>
      </c>
      <c r="EK77" s="84" t="s">
        <v>1383</v>
      </c>
      <c r="EL77" s="84" t="s">
        <v>1095</v>
      </c>
      <c r="EM77" s="84" t="s">
        <v>1384</v>
      </c>
      <c r="EN77" s="112"/>
      <c r="EO77" s="84" t="s">
        <v>298</v>
      </c>
      <c r="EP77" s="84" t="s">
        <v>298</v>
      </c>
      <c r="EQ77" s="84" t="s">
        <v>1100</v>
      </c>
      <c r="ER77" s="104" t="s">
        <v>1101</v>
      </c>
    </row>
    <row r="78" spans="1:148" s="31" customFormat="1" ht="12.75" x14ac:dyDescent="0.2">
      <c r="A78" s="31">
        <v>73</v>
      </c>
      <c r="B78" s="96">
        <v>240</v>
      </c>
      <c r="C78" s="97">
        <v>42620.452303240738</v>
      </c>
      <c r="D78" s="84" t="s">
        <v>106</v>
      </c>
      <c r="E78" s="84" t="s">
        <v>1385</v>
      </c>
      <c r="F78" s="84" t="s">
        <v>1386</v>
      </c>
      <c r="G78" s="84" t="s">
        <v>1473</v>
      </c>
      <c r="H78" s="84" t="s">
        <v>1387</v>
      </c>
      <c r="I78" s="84" t="s">
        <v>1388</v>
      </c>
      <c r="J78" s="84" t="s">
        <v>1389</v>
      </c>
      <c r="K78" s="99">
        <v>99214625</v>
      </c>
      <c r="L78" s="84">
        <v>71773400</v>
      </c>
      <c r="M78" s="104">
        <v>71772609</v>
      </c>
      <c r="N78" s="84" t="s">
        <v>1390</v>
      </c>
      <c r="O78" s="84" t="s">
        <v>1391</v>
      </c>
      <c r="P78" s="84" t="s">
        <v>973</v>
      </c>
      <c r="Q78" s="102" t="s">
        <v>1392</v>
      </c>
      <c r="R78" s="84" t="s">
        <v>1393</v>
      </c>
      <c r="S78" s="84">
        <v>1</v>
      </c>
      <c r="T78" s="84">
        <v>2035</v>
      </c>
      <c r="U78" s="84" t="s">
        <v>452</v>
      </c>
      <c r="V78" s="104" t="s">
        <v>453</v>
      </c>
      <c r="W78" s="82" t="s">
        <v>1111</v>
      </c>
      <c r="X78" s="84" t="s">
        <v>991</v>
      </c>
      <c r="Y78" s="84" t="s">
        <v>1394</v>
      </c>
      <c r="Z78" s="84" t="s">
        <v>298</v>
      </c>
      <c r="AA78" s="84" t="s">
        <v>1395</v>
      </c>
      <c r="AB78" s="84" t="s">
        <v>218</v>
      </c>
      <c r="AC78" s="98"/>
      <c r="AD78" s="84" t="s">
        <v>218</v>
      </c>
      <c r="AE78" s="98"/>
      <c r="AF78" s="84" t="s">
        <v>1003</v>
      </c>
      <c r="AG78" s="84" t="s">
        <v>1396</v>
      </c>
      <c r="AH78" s="84" t="s">
        <v>1002</v>
      </c>
      <c r="AI78" s="84" t="s">
        <v>1397</v>
      </c>
      <c r="AJ78" s="109" t="s">
        <v>1478</v>
      </c>
      <c r="AK78" s="84" t="s">
        <v>1398</v>
      </c>
      <c r="AL78" s="84" t="s">
        <v>102</v>
      </c>
      <c r="AM78" s="84" t="s">
        <v>989</v>
      </c>
      <c r="AN78" s="98"/>
      <c r="AO78" s="98"/>
      <c r="AP78" s="82" t="s">
        <v>1481</v>
      </c>
      <c r="AQ78" s="84" t="s">
        <v>1064</v>
      </c>
      <c r="AR78" s="98"/>
      <c r="AS78" s="84" t="s">
        <v>126</v>
      </c>
      <c r="AT78" s="98"/>
      <c r="AU78" s="112"/>
      <c r="AV78" s="98"/>
      <c r="AW78" s="100"/>
      <c r="AX78" s="100"/>
      <c r="AY78" s="98"/>
      <c r="AZ78" s="98"/>
      <c r="BA78" s="100"/>
      <c r="BB78" s="100"/>
      <c r="BC78" s="98"/>
      <c r="BD78" s="98"/>
      <c r="BE78" s="98"/>
      <c r="BF78" s="112"/>
      <c r="BG78" s="98"/>
      <c r="BH78" s="100"/>
      <c r="BI78" s="100"/>
      <c r="BJ78" s="98"/>
      <c r="BK78" s="98"/>
      <c r="BL78" s="100"/>
      <c r="BM78" s="100"/>
      <c r="BN78" s="98"/>
      <c r="BO78" s="98"/>
      <c r="BP78" s="98"/>
      <c r="BQ78" s="112"/>
      <c r="BR78" s="98"/>
      <c r="BS78" s="100"/>
      <c r="BT78" s="100"/>
      <c r="BU78" s="98"/>
      <c r="BV78" s="98"/>
      <c r="BW78" s="100"/>
      <c r="BX78" s="100"/>
      <c r="BY78" s="98"/>
      <c r="BZ78" s="98"/>
      <c r="CA78" s="98"/>
      <c r="CB78" s="112"/>
      <c r="CC78" s="98"/>
      <c r="CD78" s="100"/>
      <c r="CE78" s="100"/>
      <c r="CF78" s="98"/>
      <c r="CG78" s="98"/>
      <c r="CH78" s="100"/>
      <c r="CI78" s="100"/>
      <c r="CJ78" s="98"/>
      <c r="CK78" s="98"/>
      <c r="CL78" s="98"/>
      <c r="CM78" s="112"/>
      <c r="CN78" s="98"/>
      <c r="CO78" s="100"/>
      <c r="CP78" s="100"/>
      <c r="CQ78" s="98"/>
      <c r="CR78" s="98"/>
      <c r="CS78" s="100"/>
      <c r="CT78" s="100"/>
      <c r="CU78" s="98"/>
      <c r="CV78" s="98"/>
      <c r="CW78" s="98"/>
      <c r="CX78" s="112"/>
      <c r="CY78" s="98"/>
      <c r="CZ78" s="100"/>
      <c r="DA78" s="100"/>
      <c r="DB78" s="98"/>
      <c r="DC78" s="98"/>
      <c r="DD78" s="100"/>
      <c r="DE78" s="100"/>
      <c r="DF78" s="98"/>
      <c r="DG78" s="98"/>
      <c r="DH78" s="98"/>
      <c r="DI78" s="112"/>
      <c r="DJ78" s="98"/>
      <c r="DK78" s="100"/>
      <c r="DL78" s="100"/>
      <c r="DM78" s="98"/>
      <c r="DN78" s="98"/>
      <c r="DO78" s="100"/>
      <c r="DP78" s="100"/>
      <c r="DQ78" s="98"/>
      <c r="DR78" s="98"/>
      <c r="DS78" s="98"/>
      <c r="DT78" s="112"/>
      <c r="DU78" s="84" t="s">
        <v>1071</v>
      </c>
      <c r="DV78" s="112"/>
      <c r="DW78" s="84" t="s">
        <v>298</v>
      </c>
      <c r="DX78" s="84" t="s">
        <v>1489</v>
      </c>
      <c r="DY78" s="98"/>
      <c r="DZ78" s="84" t="s">
        <v>1084</v>
      </c>
      <c r="EA78" s="98"/>
      <c r="EB78" s="84" t="s">
        <v>1399</v>
      </c>
      <c r="EC78" s="112"/>
      <c r="ED78" s="84" t="s">
        <v>126</v>
      </c>
      <c r="EE78" s="100"/>
      <c r="EF78" s="98"/>
      <c r="EG78" s="84" t="s">
        <v>126</v>
      </c>
      <c r="EH78" s="98"/>
      <c r="EI78" s="84" t="s">
        <v>126</v>
      </c>
      <c r="EJ78" s="84" t="s">
        <v>1093</v>
      </c>
      <c r="EK78" s="98"/>
      <c r="EL78" s="84" t="s">
        <v>1095</v>
      </c>
      <c r="EM78" s="98"/>
      <c r="EN78" s="112"/>
      <c r="EO78" s="84" t="s">
        <v>298</v>
      </c>
      <c r="EP78" s="84" t="s">
        <v>298</v>
      </c>
      <c r="EQ78" s="84" t="s">
        <v>1100</v>
      </c>
      <c r="ER78" s="104" t="s">
        <v>298</v>
      </c>
    </row>
    <row r="79" spans="1:148" s="31" customFormat="1" ht="12.75" x14ac:dyDescent="0.2">
      <c r="A79" s="31">
        <v>74</v>
      </c>
      <c r="B79" s="96">
        <v>243</v>
      </c>
      <c r="C79" s="97">
        <v>42620.718229166669</v>
      </c>
      <c r="D79" s="84" t="s">
        <v>106</v>
      </c>
      <c r="E79" s="84" t="s">
        <v>1400</v>
      </c>
      <c r="F79" s="84" t="s">
        <v>1401</v>
      </c>
      <c r="G79" s="84" t="s">
        <v>1473</v>
      </c>
      <c r="H79" s="84" t="s">
        <v>1402</v>
      </c>
      <c r="I79" s="84" t="s">
        <v>1403</v>
      </c>
      <c r="J79" s="84" t="s">
        <v>1404</v>
      </c>
      <c r="K79" s="99">
        <v>21266143624</v>
      </c>
      <c r="L79" s="84"/>
      <c r="M79" s="104"/>
      <c r="N79" s="84" t="s">
        <v>1405</v>
      </c>
      <c r="O79" s="84" t="s">
        <v>1406</v>
      </c>
      <c r="P79" s="84" t="s">
        <v>1475</v>
      </c>
      <c r="Q79" s="102" t="s">
        <v>1407</v>
      </c>
      <c r="R79" s="84" t="s">
        <v>1408</v>
      </c>
      <c r="S79" s="84" t="s">
        <v>1409</v>
      </c>
      <c r="T79" s="84">
        <v>28800</v>
      </c>
      <c r="U79" s="84" t="s">
        <v>1410</v>
      </c>
      <c r="V79" s="104" t="s">
        <v>262</v>
      </c>
      <c r="W79" s="83" t="s">
        <v>1604</v>
      </c>
      <c r="X79" s="84" t="s">
        <v>978</v>
      </c>
      <c r="Y79" s="98"/>
      <c r="Z79" s="84" t="s">
        <v>126</v>
      </c>
      <c r="AA79" s="98"/>
      <c r="AB79" s="84" t="s">
        <v>126</v>
      </c>
      <c r="AC79" s="98"/>
      <c r="AD79" s="84" t="s">
        <v>126</v>
      </c>
      <c r="AE79" s="98"/>
      <c r="AF79" s="84" t="s">
        <v>1002</v>
      </c>
      <c r="AG79" s="84" t="s">
        <v>1411</v>
      </c>
      <c r="AH79" s="84" t="s">
        <v>1001</v>
      </c>
      <c r="AI79" s="84" t="s">
        <v>1412</v>
      </c>
      <c r="AJ79" s="104" t="s">
        <v>1005</v>
      </c>
      <c r="AK79" s="84" t="s">
        <v>1413</v>
      </c>
      <c r="AL79" s="84" t="s">
        <v>1032</v>
      </c>
      <c r="AM79" s="84" t="s">
        <v>1036</v>
      </c>
      <c r="AN79" s="98"/>
      <c r="AO79" s="84" t="s">
        <v>1414</v>
      </c>
      <c r="AP79" s="83" t="s">
        <v>1579</v>
      </c>
      <c r="AQ79" s="100"/>
      <c r="AR79" s="98"/>
      <c r="AS79" s="84" t="s">
        <v>126</v>
      </c>
      <c r="AT79" s="98"/>
      <c r="AU79" s="112"/>
      <c r="AV79" s="98"/>
      <c r="AW79" s="84" t="s">
        <v>105</v>
      </c>
      <c r="AX79" s="84" t="s">
        <v>1484</v>
      </c>
      <c r="AY79" s="98"/>
      <c r="AZ79" s="98"/>
      <c r="BA79" s="83" t="s">
        <v>1485</v>
      </c>
      <c r="BB79" s="100"/>
      <c r="BC79" s="98"/>
      <c r="BD79" s="84" t="s">
        <v>298</v>
      </c>
      <c r="BE79" s="98"/>
      <c r="BF79" s="112"/>
      <c r="BG79" s="98"/>
      <c r="BH79" s="100"/>
      <c r="BI79" s="100"/>
      <c r="BJ79" s="98"/>
      <c r="BK79" s="98"/>
      <c r="BL79" s="100"/>
      <c r="BM79" s="100"/>
      <c r="BN79" s="98"/>
      <c r="BO79" s="98"/>
      <c r="BP79" s="98"/>
      <c r="BQ79" s="112"/>
      <c r="BR79" s="98"/>
      <c r="BS79" s="100"/>
      <c r="BT79" s="100"/>
      <c r="BU79" s="98"/>
      <c r="BV79" s="98"/>
      <c r="BW79" s="100"/>
      <c r="BX79" s="100"/>
      <c r="BY79" s="98"/>
      <c r="BZ79" s="98"/>
      <c r="CA79" s="98"/>
      <c r="CB79" s="112"/>
      <c r="CC79" s="98"/>
      <c r="CD79" s="100"/>
      <c r="CE79" s="100"/>
      <c r="CF79" s="98"/>
      <c r="CG79" s="98"/>
      <c r="CH79" s="100"/>
      <c r="CI79" s="100"/>
      <c r="CJ79" s="98"/>
      <c r="CK79" s="98"/>
      <c r="CL79" s="98"/>
      <c r="CM79" s="112"/>
      <c r="CN79" s="98"/>
      <c r="CO79" s="100"/>
      <c r="CP79" s="100"/>
      <c r="CQ79" s="98"/>
      <c r="CR79" s="98"/>
      <c r="CS79" s="100"/>
      <c r="CT79" s="100"/>
      <c r="CU79" s="98"/>
      <c r="CV79" s="98"/>
      <c r="CW79" s="98"/>
      <c r="CX79" s="112"/>
      <c r="CY79" s="98"/>
      <c r="CZ79" s="100"/>
      <c r="DA79" s="100"/>
      <c r="DB79" s="98"/>
      <c r="DC79" s="98"/>
      <c r="DD79" s="100"/>
      <c r="DE79" s="100"/>
      <c r="DF79" s="98"/>
      <c r="DG79" s="98"/>
      <c r="DH79" s="98"/>
      <c r="DI79" s="112"/>
      <c r="DJ79" s="98"/>
      <c r="DK79" s="100"/>
      <c r="DL79" s="100"/>
      <c r="DM79" s="98"/>
      <c r="DN79" s="98"/>
      <c r="DO79" s="100"/>
      <c r="DP79" s="100"/>
      <c r="DQ79" s="98"/>
      <c r="DR79" s="98"/>
      <c r="DS79" s="98"/>
      <c r="DT79" s="112"/>
      <c r="DU79" s="84" t="s">
        <v>1486</v>
      </c>
      <c r="DV79" s="112"/>
      <c r="DW79" s="98"/>
      <c r="DX79" s="100"/>
      <c r="DY79" s="98"/>
      <c r="DZ79" s="98"/>
      <c r="EA79" s="98"/>
      <c r="EB79" s="98"/>
      <c r="EC79" s="112"/>
      <c r="ED79" s="84" t="s">
        <v>218</v>
      </c>
      <c r="EE79" s="100"/>
      <c r="EF79" s="98"/>
      <c r="EG79" s="84" t="s">
        <v>218</v>
      </c>
      <c r="EH79" s="98"/>
      <c r="EI79" s="84" t="s">
        <v>298</v>
      </c>
      <c r="EJ79" s="84" t="s">
        <v>1000</v>
      </c>
      <c r="EK79" s="98"/>
      <c r="EL79" s="84" t="s">
        <v>1000</v>
      </c>
      <c r="EM79" s="98"/>
      <c r="EN79" s="104" t="s">
        <v>1415</v>
      </c>
      <c r="EO79" s="84" t="s">
        <v>298</v>
      </c>
      <c r="EP79" s="84" t="s">
        <v>298</v>
      </c>
      <c r="EQ79" s="84" t="s">
        <v>1101</v>
      </c>
      <c r="ER79" s="104" t="s">
        <v>298</v>
      </c>
    </row>
    <row r="80" spans="1:148" s="31" customFormat="1" ht="12.75" x14ac:dyDescent="0.2">
      <c r="A80" s="31">
        <v>75</v>
      </c>
      <c r="B80" s="96">
        <v>244</v>
      </c>
      <c r="C80" s="97">
        <v>42620.835312499999</v>
      </c>
      <c r="D80" s="84" t="s">
        <v>106</v>
      </c>
      <c r="E80" s="84" t="s">
        <v>1416</v>
      </c>
      <c r="F80" s="84" t="s">
        <v>1417</v>
      </c>
      <c r="G80" s="84" t="s">
        <v>1473</v>
      </c>
      <c r="H80" s="84" t="s">
        <v>1418</v>
      </c>
      <c r="I80" s="84" t="s">
        <v>1419</v>
      </c>
      <c r="J80" s="98"/>
      <c r="K80" s="103"/>
      <c r="L80" s="100"/>
      <c r="M80" s="101"/>
      <c r="N80" s="84" t="s">
        <v>1420</v>
      </c>
      <c r="O80" s="84" t="s">
        <v>1421</v>
      </c>
      <c r="P80" s="84" t="s">
        <v>973</v>
      </c>
      <c r="Q80" s="102" t="s">
        <v>1422</v>
      </c>
      <c r="R80" s="84" t="s">
        <v>1423</v>
      </c>
      <c r="S80" s="84">
        <v>3</v>
      </c>
      <c r="T80" s="84" t="s">
        <v>1424</v>
      </c>
      <c r="U80" s="84" t="s">
        <v>1425</v>
      </c>
      <c r="V80" s="104" t="s">
        <v>1426</v>
      </c>
      <c r="W80" s="83" t="s">
        <v>1606</v>
      </c>
      <c r="X80" s="84" t="s">
        <v>978</v>
      </c>
      <c r="Y80" s="98"/>
      <c r="Z80" s="84" t="s">
        <v>298</v>
      </c>
      <c r="AA80" s="102" t="s">
        <v>1422</v>
      </c>
      <c r="AB80" s="84" t="s">
        <v>298</v>
      </c>
      <c r="AC80" s="102" t="s">
        <v>1422</v>
      </c>
      <c r="AD80" s="84" t="s">
        <v>298</v>
      </c>
      <c r="AE80" s="84" t="s">
        <v>1427</v>
      </c>
      <c r="AF80" s="84" t="s">
        <v>1003</v>
      </c>
      <c r="AG80" s="84" t="s">
        <v>1428</v>
      </c>
      <c r="AH80" s="84" t="s">
        <v>1003</v>
      </c>
      <c r="AI80" s="84" t="s">
        <v>1429</v>
      </c>
      <c r="AJ80" s="104" t="s">
        <v>1479</v>
      </c>
      <c r="AK80" s="84" t="s">
        <v>1430</v>
      </c>
      <c r="AL80" s="84" t="s">
        <v>1021</v>
      </c>
      <c r="AM80" s="105" t="s">
        <v>1621</v>
      </c>
      <c r="AN80" s="84" t="s">
        <v>1431</v>
      </c>
      <c r="AO80" s="84" t="s">
        <v>1432</v>
      </c>
      <c r="AP80" s="84" t="s">
        <v>1482</v>
      </c>
      <c r="AQ80" s="84" t="s">
        <v>1055</v>
      </c>
      <c r="AR80" s="98"/>
      <c r="AS80" s="84" t="s">
        <v>298</v>
      </c>
      <c r="AT80" s="102" t="s">
        <v>1422</v>
      </c>
      <c r="AU80" s="104" t="s">
        <v>1433</v>
      </c>
      <c r="AV80" s="98"/>
      <c r="AW80" s="100"/>
      <c r="AX80" s="100"/>
      <c r="AY80" s="98"/>
      <c r="AZ80" s="98"/>
      <c r="BA80" s="100"/>
      <c r="BB80" s="100"/>
      <c r="BC80" s="98"/>
      <c r="BD80" s="98"/>
      <c r="BE80" s="98"/>
      <c r="BF80" s="112"/>
      <c r="BG80" s="98"/>
      <c r="BH80" s="100"/>
      <c r="BI80" s="100"/>
      <c r="BJ80" s="98"/>
      <c r="BK80" s="98"/>
      <c r="BL80" s="100"/>
      <c r="BM80" s="100"/>
      <c r="BN80" s="98"/>
      <c r="BO80" s="98"/>
      <c r="BP80" s="98"/>
      <c r="BQ80" s="112"/>
      <c r="BR80" s="98"/>
      <c r="BS80" s="100"/>
      <c r="BT80" s="100"/>
      <c r="BU80" s="98"/>
      <c r="BV80" s="98"/>
      <c r="BW80" s="100"/>
      <c r="BX80" s="100"/>
      <c r="BY80" s="98"/>
      <c r="BZ80" s="98"/>
      <c r="CA80" s="98"/>
      <c r="CB80" s="112"/>
      <c r="CC80" s="98"/>
      <c r="CD80" s="100"/>
      <c r="CE80" s="100"/>
      <c r="CF80" s="98"/>
      <c r="CG80" s="98"/>
      <c r="CH80" s="100"/>
      <c r="CI80" s="100"/>
      <c r="CJ80" s="98"/>
      <c r="CK80" s="98"/>
      <c r="CL80" s="98"/>
      <c r="CM80" s="112"/>
      <c r="CN80" s="98"/>
      <c r="CO80" s="100"/>
      <c r="CP80" s="100"/>
      <c r="CQ80" s="98"/>
      <c r="CR80" s="98"/>
      <c r="CS80" s="100"/>
      <c r="CT80" s="100"/>
      <c r="CU80" s="98"/>
      <c r="CV80" s="98"/>
      <c r="CW80" s="98"/>
      <c r="CX80" s="112"/>
      <c r="CY80" s="98"/>
      <c r="CZ80" s="100"/>
      <c r="DA80" s="100"/>
      <c r="DB80" s="98"/>
      <c r="DC80" s="98"/>
      <c r="DD80" s="100"/>
      <c r="DE80" s="100"/>
      <c r="DF80" s="98"/>
      <c r="DG80" s="98"/>
      <c r="DH80" s="98"/>
      <c r="DI80" s="112"/>
      <c r="DJ80" s="98"/>
      <c r="DK80" s="100"/>
      <c r="DL80" s="100"/>
      <c r="DM80" s="98"/>
      <c r="DN80" s="98"/>
      <c r="DO80" s="100"/>
      <c r="DP80" s="100"/>
      <c r="DQ80" s="98"/>
      <c r="DR80" s="98"/>
      <c r="DS80" s="98"/>
      <c r="DT80" s="112"/>
      <c r="DU80" s="84" t="s">
        <v>1065</v>
      </c>
      <c r="DV80" s="112"/>
      <c r="DW80" s="84" t="s">
        <v>298</v>
      </c>
      <c r="DX80" s="84" t="s">
        <v>1492</v>
      </c>
      <c r="DY80" s="84" t="s">
        <v>1434</v>
      </c>
      <c r="DZ80" s="84" t="s">
        <v>1084</v>
      </c>
      <c r="EA80" s="84" t="s">
        <v>126</v>
      </c>
      <c r="EB80" s="84" t="s">
        <v>1435</v>
      </c>
      <c r="EC80" s="113" t="s">
        <v>1422</v>
      </c>
      <c r="ED80" s="84" t="s">
        <v>298</v>
      </c>
      <c r="EE80" s="84" t="s">
        <v>1086</v>
      </c>
      <c r="EF80" s="84" t="s">
        <v>1436</v>
      </c>
      <c r="EG80" s="84" t="s">
        <v>126</v>
      </c>
      <c r="EH80" s="98"/>
      <c r="EI80" s="84" t="s">
        <v>126</v>
      </c>
      <c r="EJ80" s="84" t="s">
        <v>1093</v>
      </c>
      <c r="EK80" s="84" t="s">
        <v>1437</v>
      </c>
      <c r="EL80" s="84" t="s">
        <v>1096</v>
      </c>
      <c r="EM80" s="84" t="s">
        <v>1438</v>
      </c>
      <c r="EN80" s="104" t="s">
        <v>1439</v>
      </c>
      <c r="EO80" s="84" t="s">
        <v>298</v>
      </c>
      <c r="EP80" s="84" t="s">
        <v>298</v>
      </c>
      <c r="EQ80" s="84" t="s">
        <v>1100</v>
      </c>
      <c r="ER80" s="104" t="s">
        <v>1101</v>
      </c>
    </row>
    <row r="81" spans="1:159" s="31" customFormat="1" ht="12.75" x14ac:dyDescent="0.2">
      <c r="A81" s="31">
        <v>76</v>
      </c>
      <c r="B81" s="96">
        <v>245</v>
      </c>
      <c r="C81" s="97">
        <v>42621.340312499997</v>
      </c>
      <c r="D81" s="84" t="s">
        <v>106</v>
      </c>
      <c r="E81" s="84" t="s">
        <v>1440</v>
      </c>
      <c r="F81" s="84" t="s">
        <v>1441</v>
      </c>
      <c r="G81" s="84" t="s">
        <v>1473</v>
      </c>
      <c r="H81" s="84" t="s">
        <v>1442</v>
      </c>
      <c r="I81" s="84" t="s">
        <v>1443</v>
      </c>
      <c r="J81" s="98"/>
      <c r="K81" s="103">
        <f>972542076993</f>
        <v>972542076993</v>
      </c>
      <c r="L81" s="100"/>
      <c r="M81" s="101"/>
      <c r="N81" s="84" t="s">
        <v>1444</v>
      </c>
      <c r="O81" s="98"/>
      <c r="P81" s="84" t="s">
        <v>975</v>
      </c>
      <c r="Q81" s="84" t="s">
        <v>1445</v>
      </c>
      <c r="R81" s="84" t="s">
        <v>1446</v>
      </c>
      <c r="S81" s="84">
        <v>15</v>
      </c>
      <c r="T81" s="84">
        <v>99999</v>
      </c>
      <c r="U81" s="84" t="s">
        <v>1447</v>
      </c>
      <c r="V81" s="104" t="s">
        <v>1153</v>
      </c>
      <c r="W81" s="82" t="s">
        <v>1477</v>
      </c>
      <c r="X81" s="84" t="s">
        <v>979</v>
      </c>
      <c r="Y81" s="98"/>
      <c r="Z81" s="84" t="s">
        <v>126</v>
      </c>
      <c r="AA81" s="98"/>
      <c r="AB81" s="84" t="s">
        <v>126</v>
      </c>
      <c r="AC81" s="98"/>
      <c r="AD81" s="84" t="s">
        <v>126</v>
      </c>
      <c r="AE81" s="98"/>
      <c r="AF81" s="84" t="s">
        <v>1001</v>
      </c>
      <c r="AG81" s="84" t="s">
        <v>1448</v>
      </c>
      <c r="AH81" s="84" t="s">
        <v>1001</v>
      </c>
      <c r="AI81" s="84" t="s">
        <v>1449</v>
      </c>
      <c r="AJ81" s="104" t="s">
        <v>1005</v>
      </c>
      <c r="AK81" s="84" t="s">
        <v>1450</v>
      </c>
      <c r="AL81" s="84" t="s">
        <v>105</v>
      </c>
      <c r="AM81" s="84" t="s">
        <v>1036</v>
      </c>
      <c r="AN81" s="84" t="s">
        <v>1451</v>
      </c>
      <c r="AO81" s="84" t="s">
        <v>1452</v>
      </c>
      <c r="AP81" s="84" t="s">
        <v>1050</v>
      </c>
      <c r="AQ81" s="100"/>
      <c r="AR81" s="98"/>
      <c r="AS81" s="84" t="s">
        <v>126</v>
      </c>
      <c r="AT81" s="98"/>
      <c r="AU81" s="104" t="s">
        <v>1453</v>
      </c>
      <c r="AV81" s="98"/>
      <c r="AW81" s="100"/>
      <c r="AX81" s="100"/>
      <c r="AY81" s="98"/>
      <c r="AZ81" s="98"/>
      <c r="BA81" s="100"/>
      <c r="BB81" s="100"/>
      <c r="BC81" s="98"/>
      <c r="BD81" s="98"/>
      <c r="BE81" s="98"/>
      <c r="BF81" s="112"/>
      <c r="BG81" s="98"/>
      <c r="BH81" s="100"/>
      <c r="BI81" s="100"/>
      <c r="BJ81" s="98"/>
      <c r="BK81" s="98"/>
      <c r="BL81" s="100"/>
      <c r="BM81" s="100"/>
      <c r="BN81" s="98"/>
      <c r="BO81" s="98"/>
      <c r="BP81" s="98"/>
      <c r="BQ81" s="112"/>
      <c r="BR81" s="98"/>
      <c r="BS81" s="100"/>
      <c r="BT81" s="100"/>
      <c r="BU81" s="98"/>
      <c r="BV81" s="98"/>
      <c r="BW81" s="100"/>
      <c r="BX81" s="100"/>
      <c r="BY81" s="98"/>
      <c r="BZ81" s="98"/>
      <c r="CA81" s="98"/>
      <c r="CB81" s="112"/>
      <c r="CC81" s="98"/>
      <c r="CD81" s="100"/>
      <c r="CE81" s="100"/>
      <c r="CF81" s="98"/>
      <c r="CG81" s="98"/>
      <c r="CH81" s="100"/>
      <c r="CI81" s="100"/>
      <c r="CJ81" s="98"/>
      <c r="CK81" s="98"/>
      <c r="CL81" s="98"/>
      <c r="CM81" s="112"/>
      <c r="CN81" s="98"/>
      <c r="CO81" s="100"/>
      <c r="CP81" s="100"/>
      <c r="CQ81" s="98"/>
      <c r="CR81" s="98"/>
      <c r="CS81" s="100"/>
      <c r="CT81" s="100"/>
      <c r="CU81" s="98"/>
      <c r="CV81" s="98"/>
      <c r="CW81" s="98"/>
      <c r="CX81" s="112"/>
      <c r="CY81" s="98"/>
      <c r="CZ81" s="100"/>
      <c r="DA81" s="100"/>
      <c r="DB81" s="98"/>
      <c r="DC81" s="98"/>
      <c r="DD81" s="100"/>
      <c r="DE81" s="100"/>
      <c r="DF81" s="98"/>
      <c r="DG81" s="98"/>
      <c r="DH81" s="98"/>
      <c r="DI81" s="112"/>
      <c r="DJ81" s="98"/>
      <c r="DK81" s="100"/>
      <c r="DL81" s="100"/>
      <c r="DM81" s="98"/>
      <c r="DN81" s="98"/>
      <c r="DO81" s="100"/>
      <c r="DP81" s="100"/>
      <c r="DQ81" s="98"/>
      <c r="DR81" s="98"/>
      <c r="DS81" s="98"/>
      <c r="DT81" s="112"/>
      <c r="DU81" s="84" t="s">
        <v>989</v>
      </c>
      <c r="DV81" s="104" t="s">
        <v>1454</v>
      </c>
      <c r="DW81" s="98"/>
      <c r="DX81" s="100"/>
      <c r="DY81" s="98"/>
      <c r="DZ81" s="98"/>
      <c r="EA81" s="98"/>
      <c r="EB81" s="98"/>
      <c r="EC81" s="112"/>
      <c r="ED81" s="84" t="s">
        <v>298</v>
      </c>
      <c r="EE81" s="83" t="s">
        <v>1626</v>
      </c>
      <c r="EF81" s="84" t="s">
        <v>1455</v>
      </c>
      <c r="EG81" s="84" t="s">
        <v>298</v>
      </c>
      <c r="EH81" s="84" t="s">
        <v>1456</v>
      </c>
      <c r="EI81" s="84" t="s">
        <v>298</v>
      </c>
      <c r="EJ81" s="84" t="s">
        <v>1093</v>
      </c>
      <c r="EK81" s="84" t="s">
        <v>1457</v>
      </c>
      <c r="EL81" s="84" t="s">
        <v>1095</v>
      </c>
      <c r="EM81" s="84" t="s">
        <v>1458</v>
      </c>
      <c r="EN81" s="104" t="s">
        <v>1459</v>
      </c>
      <c r="EO81" s="84" t="s">
        <v>298</v>
      </c>
      <c r="EP81" s="84" t="s">
        <v>298</v>
      </c>
      <c r="EQ81" s="84" t="s">
        <v>1100</v>
      </c>
      <c r="ER81" s="104" t="s">
        <v>298</v>
      </c>
    </row>
    <row r="82" spans="1:159" s="98" customFormat="1" ht="12.75" x14ac:dyDescent="0.2">
      <c r="A82" s="31">
        <v>77</v>
      </c>
      <c r="B82" s="96">
        <v>248</v>
      </c>
      <c r="C82" s="97">
        <v>42621.528020833335</v>
      </c>
      <c r="D82" s="84" t="s">
        <v>106</v>
      </c>
      <c r="E82" s="84" t="s">
        <v>1460</v>
      </c>
      <c r="F82" s="84" t="s">
        <v>1461</v>
      </c>
      <c r="G82" s="84" t="s">
        <v>1474</v>
      </c>
      <c r="H82" s="84" t="s">
        <v>1462</v>
      </c>
      <c r="I82" s="84" t="s">
        <v>1463</v>
      </c>
      <c r="K82" s="103">
        <f>97236406470</f>
        <v>97236406470</v>
      </c>
      <c r="L82" s="100"/>
      <c r="M82" s="101"/>
      <c r="N82" s="84" t="s">
        <v>1464</v>
      </c>
      <c r="O82" s="84" t="s">
        <v>1161</v>
      </c>
      <c r="P82" s="84" t="s">
        <v>1475</v>
      </c>
      <c r="Q82" s="102" t="s">
        <v>1465</v>
      </c>
      <c r="R82" s="84" t="s">
        <v>1163</v>
      </c>
      <c r="S82" s="84">
        <v>10</v>
      </c>
      <c r="T82" s="84">
        <v>99999</v>
      </c>
      <c r="U82" s="84" t="s">
        <v>1164</v>
      </c>
      <c r="V82" s="104" t="s">
        <v>1153</v>
      </c>
      <c r="W82" s="84" t="s">
        <v>1472</v>
      </c>
      <c r="X82" s="84" t="s">
        <v>978</v>
      </c>
      <c r="Z82" s="84" t="s">
        <v>126</v>
      </c>
      <c r="AB82" s="84" t="s">
        <v>126</v>
      </c>
      <c r="AD82" s="84" t="s">
        <v>126</v>
      </c>
      <c r="AF82" s="84" t="s">
        <v>1001</v>
      </c>
      <c r="AG82" s="84" t="s">
        <v>1466</v>
      </c>
      <c r="AH82" s="84" t="s">
        <v>1001</v>
      </c>
      <c r="AI82" s="84" t="s">
        <v>1467</v>
      </c>
      <c r="AJ82" s="104" t="s">
        <v>1005</v>
      </c>
      <c r="AK82" s="84" t="s">
        <v>1468</v>
      </c>
      <c r="AL82" s="84" t="s">
        <v>102</v>
      </c>
      <c r="AM82" s="84" t="s">
        <v>1040</v>
      </c>
      <c r="AN82" s="84" t="s">
        <v>1469</v>
      </c>
      <c r="AP82" s="84" t="s">
        <v>1483</v>
      </c>
      <c r="AQ82" s="84" t="s">
        <v>1054</v>
      </c>
      <c r="AS82" s="84" t="s">
        <v>298</v>
      </c>
      <c r="AT82" s="84" t="s">
        <v>1470</v>
      </c>
      <c r="AU82" s="112"/>
      <c r="AW82" s="100"/>
      <c r="AX82" s="100"/>
      <c r="BA82" s="100"/>
      <c r="BB82" s="100"/>
      <c r="BF82" s="112"/>
      <c r="BH82" s="100"/>
      <c r="BI82" s="100"/>
      <c r="BL82" s="100"/>
      <c r="BM82" s="100"/>
      <c r="BQ82" s="112"/>
      <c r="BS82" s="100"/>
      <c r="BT82" s="100"/>
      <c r="BW82" s="100"/>
      <c r="BX82" s="100"/>
      <c r="CB82" s="112"/>
      <c r="CD82" s="100"/>
      <c r="CE82" s="100"/>
      <c r="CH82" s="100"/>
      <c r="CI82" s="100"/>
      <c r="CM82" s="112"/>
      <c r="CO82" s="100"/>
      <c r="CP82" s="100"/>
      <c r="CS82" s="100"/>
      <c r="CT82" s="100"/>
      <c r="CX82" s="112"/>
      <c r="CZ82" s="100"/>
      <c r="DA82" s="100"/>
      <c r="DD82" s="100"/>
      <c r="DE82" s="100"/>
      <c r="DI82" s="112"/>
      <c r="DK82" s="100"/>
      <c r="DL82" s="100"/>
      <c r="DO82" s="100"/>
      <c r="DP82" s="100"/>
      <c r="DT82" s="112"/>
      <c r="DU82" s="84" t="s">
        <v>989</v>
      </c>
      <c r="DV82" s="104" t="s">
        <v>1381</v>
      </c>
      <c r="DX82" s="100"/>
      <c r="EC82" s="112"/>
      <c r="ED82" s="84" t="s">
        <v>298</v>
      </c>
      <c r="EE82" s="83" t="s">
        <v>1626</v>
      </c>
      <c r="EF82" s="84" t="s">
        <v>1471</v>
      </c>
      <c r="EG82" s="84" t="s">
        <v>218</v>
      </c>
      <c r="EI82" s="84" t="s">
        <v>298</v>
      </c>
      <c r="EJ82" s="84" t="s">
        <v>218</v>
      </c>
      <c r="EL82" s="84" t="s">
        <v>218</v>
      </c>
      <c r="EN82" s="112"/>
      <c r="EO82" s="84" t="s">
        <v>218</v>
      </c>
      <c r="EP82" s="84" t="s">
        <v>126</v>
      </c>
      <c r="EQ82" s="84" t="s">
        <v>1101</v>
      </c>
      <c r="ER82" s="104" t="s">
        <v>1101</v>
      </c>
      <c r="ES82" s="31"/>
      <c r="ET82" s="31"/>
      <c r="EU82" s="31"/>
      <c r="EV82" s="31"/>
      <c r="EW82" s="31"/>
      <c r="EX82" s="31"/>
      <c r="EY82" s="31"/>
      <c r="EZ82" s="31"/>
      <c r="FA82" s="31"/>
      <c r="FB82" s="31"/>
      <c r="FC82" s="31"/>
    </row>
    <row r="83" spans="1:159" s="98" customFormat="1" ht="12.75" x14ac:dyDescent="0.2">
      <c r="A83" s="31">
        <v>78</v>
      </c>
      <c r="B83" s="96">
        <v>253</v>
      </c>
      <c r="C83" s="97">
        <v>42624.312754629631</v>
      </c>
      <c r="D83" s="84" t="s">
        <v>106</v>
      </c>
      <c r="E83" s="84" t="s">
        <v>1493</v>
      </c>
      <c r="F83" s="84" t="s">
        <v>1494</v>
      </c>
      <c r="G83" s="84" t="s">
        <v>1473</v>
      </c>
      <c r="H83" s="84" t="s">
        <v>1462</v>
      </c>
      <c r="I83" s="84" t="s">
        <v>1495</v>
      </c>
      <c r="K83" s="103">
        <f>972-52-8355480</f>
        <v>-8354560</v>
      </c>
      <c r="L83" s="100"/>
      <c r="M83" s="101"/>
      <c r="N83" s="84" t="s">
        <v>1464</v>
      </c>
      <c r="P83" s="84" t="s">
        <v>1475</v>
      </c>
      <c r="Q83" s="102" t="s">
        <v>1496</v>
      </c>
      <c r="R83" s="84" t="s">
        <v>1163</v>
      </c>
      <c r="S83" s="84">
        <v>10</v>
      </c>
      <c r="T83" s="84">
        <v>99999</v>
      </c>
      <c r="U83" s="84" t="s">
        <v>1164</v>
      </c>
      <c r="V83" s="104" t="s">
        <v>1153</v>
      </c>
      <c r="W83" s="83" t="s">
        <v>1607</v>
      </c>
      <c r="X83" s="84" t="s">
        <v>1540</v>
      </c>
      <c r="Z83" s="84" t="s">
        <v>126</v>
      </c>
      <c r="AB83" s="84" t="s">
        <v>126</v>
      </c>
      <c r="AD83" s="84" t="s">
        <v>126</v>
      </c>
      <c r="AF83" s="84" t="s">
        <v>1001</v>
      </c>
      <c r="AG83" s="84" t="s">
        <v>1497</v>
      </c>
      <c r="AH83" s="84" t="s">
        <v>1001</v>
      </c>
      <c r="AI83" s="84" t="s">
        <v>1498</v>
      </c>
      <c r="AJ83" s="110" t="s">
        <v>1342</v>
      </c>
      <c r="AK83" s="84" t="s">
        <v>1499</v>
      </c>
      <c r="AL83" s="84" t="s">
        <v>102</v>
      </c>
      <c r="AM83" s="84" t="s">
        <v>1040</v>
      </c>
      <c r="AP83" s="100"/>
      <c r="AQ83" s="100"/>
      <c r="AS83" s="84" t="s">
        <v>298</v>
      </c>
      <c r="AT83" s="84" t="s">
        <v>1500</v>
      </c>
      <c r="AU83" s="104" t="s">
        <v>1501</v>
      </c>
      <c r="AW83" s="100"/>
      <c r="AX83" s="100"/>
      <c r="BA83" s="100"/>
      <c r="BB83" s="100"/>
      <c r="BF83" s="112"/>
      <c r="BH83" s="100"/>
      <c r="BI83" s="100"/>
      <c r="BL83" s="100"/>
      <c r="BM83" s="100"/>
      <c r="BQ83" s="112"/>
      <c r="BS83" s="100"/>
      <c r="BT83" s="100"/>
      <c r="BW83" s="100"/>
      <c r="BX83" s="100"/>
      <c r="CB83" s="112"/>
      <c r="CD83" s="100"/>
      <c r="CE83" s="100"/>
      <c r="CH83" s="100"/>
      <c r="CI83" s="100"/>
      <c r="CM83" s="112"/>
      <c r="CO83" s="100"/>
      <c r="CP83" s="100"/>
      <c r="CS83" s="100"/>
      <c r="CT83" s="100"/>
      <c r="CX83" s="112"/>
      <c r="CZ83" s="100"/>
      <c r="DA83" s="100"/>
      <c r="DD83" s="100"/>
      <c r="DE83" s="100"/>
      <c r="DI83" s="112"/>
      <c r="DK83" s="100"/>
      <c r="DL83" s="100"/>
      <c r="DO83" s="100"/>
      <c r="DP83" s="100"/>
      <c r="DT83" s="112"/>
      <c r="DU83" s="84" t="s">
        <v>989</v>
      </c>
      <c r="DV83" s="104" t="s">
        <v>1502</v>
      </c>
      <c r="DX83" s="100"/>
      <c r="EC83" s="112"/>
      <c r="ED83" s="84" t="s">
        <v>298</v>
      </c>
      <c r="EE83" s="84" t="s">
        <v>1086</v>
      </c>
      <c r="EF83" s="84" t="s">
        <v>1503</v>
      </c>
      <c r="EG83" s="84" t="s">
        <v>298</v>
      </c>
      <c r="EI83" s="84" t="s">
        <v>298</v>
      </c>
      <c r="EJ83" s="84" t="s">
        <v>1096</v>
      </c>
      <c r="EL83" s="84" t="s">
        <v>1558</v>
      </c>
      <c r="EN83" s="112"/>
      <c r="EO83" s="84" t="s">
        <v>298</v>
      </c>
      <c r="EP83" s="84" t="s">
        <v>298</v>
      </c>
      <c r="EQ83" s="84" t="s">
        <v>1100</v>
      </c>
      <c r="ER83" s="104" t="s">
        <v>298</v>
      </c>
      <c r="ES83" s="31"/>
      <c r="ET83" s="31"/>
      <c r="EU83" s="31"/>
      <c r="EV83" s="31"/>
      <c r="EW83" s="31"/>
      <c r="EX83" s="31"/>
      <c r="EY83" s="31"/>
      <c r="EZ83" s="31"/>
      <c r="FA83" s="31"/>
      <c r="FB83" s="31"/>
      <c r="FC83" s="31"/>
    </row>
    <row r="84" spans="1:159" s="98" customFormat="1" ht="12.75" x14ac:dyDescent="0.2">
      <c r="A84" s="31">
        <v>80</v>
      </c>
      <c r="B84" s="96">
        <v>255</v>
      </c>
      <c r="C84" s="97">
        <v>42624.530451388891</v>
      </c>
      <c r="D84" s="84" t="s">
        <v>106</v>
      </c>
      <c r="E84" s="84" t="s">
        <v>1504</v>
      </c>
      <c r="F84" s="84" t="s">
        <v>1505</v>
      </c>
      <c r="G84" s="84" t="s">
        <v>1474</v>
      </c>
      <c r="H84" s="84" t="s">
        <v>1506</v>
      </c>
      <c r="I84" s="84" t="s">
        <v>1507</v>
      </c>
      <c r="J84" s="84" t="s">
        <v>1508</v>
      </c>
      <c r="K84" s="99">
        <v>97248249612</v>
      </c>
      <c r="L84" s="100"/>
      <c r="M84" s="101"/>
      <c r="N84" s="84" t="s">
        <v>1509</v>
      </c>
      <c r="O84" s="84" t="s">
        <v>1510</v>
      </c>
      <c r="P84" s="84" t="s">
        <v>1475</v>
      </c>
      <c r="Q84" s="102" t="s">
        <v>1511</v>
      </c>
      <c r="R84" s="84" t="s">
        <v>1512</v>
      </c>
      <c r="S84" s="84">
        <v>199</v>
      </c>
      <c r="T84" s="84">
        <v>3498838</v>
      </c>
      <c r="U84" s="84" t="s">
        <v>1513</v>
      </c>
      <c r="V84" s="104" t="s">
        <v>1153</v>
      </c>
      <c r="W84" s="84" t="s">
        <v>1472</v>
      </c>
      <c r="X84" s="84" t="s">
        <v>979</v>
      </c>
      <c r="Z84" s="84" t="s">
        <v>298</v>
      </c>
      <c r="AA84" s="84" t="s">
        <v>1514</v>
      </c>
      <c r="AB84" s="84" t="s">
        <v>298</v>
      </c>
      <c r="AC84" s="84" t="s">
        <v>1515</v>
      </c>
      <c r="AD84" s="84" t="s">
        <v>126</v>
      </c>
      <c r="AF84" s="84" t="s">
        <v>1000</v>
      </c>
      <c r="AH84" s="84" t="s">
        <v>1001</v>
      </c>
      <c r="AI84" s="84" t="s">
        <v>1516</v>
      </c>
      <c r="AJ84" s="110" t="s">
        <v>1557</v>
      </c>
      <c r="AK84" s="84" t="s">
        <v>1517</v>
      </c>
      <c r="AL84" s="84" t="s">
        <v>105</v>
      </c>
      <c r="AM84" s="82" t="s">
        <v>1480</v>
      </c>
      <c r="AP84" s="84" t="s">
        <v>1044</v>
      </c>
      <c r="AQ84" s="100"/>
      <c r="AS84" s="84" t="s">
        <v>126</v>
      </c>
      <c r="AU84" s="112"/>
      <c r="AW84" s="100"/>
      <c r="AX84" s="100"/>
      <c r="BA84" s="100"/>
      <c r="BB84" s="100"/>
      <c r="BF84" s="112"/>
      <c r="BH84" s="100"/>
      <c r="BI84" s="100"/>
      <c r="BL84" s="100"/>
      <c r="BM84" s="100"/>
      <c r="BQ84" s="112"/>
      <c r="BS84" s="100"/>
      <c r="BT84" s="100"/>
      <c r="BW84" s="100"/>
      <c r="BX84" s="100"/>
      <c r="CB84" s="112"/>
      <c r="CD84" s="100"/>
      <c r="CE84" s="100"/>
      <c r="CH84" s="100"/>
      <c r="CI84" s="100"/>
      <c r="CM84" s="112"/>
      <c r="CO84" s="100"/>
      <c r="CP84" s="100"/>
      <c r="CS84" s="100"/>
      <c r="CT84" s="100"/>
      <c r="CX84" s="112"/>
      <c r="CZ84" s="100"/>
      <c r="DA84" s="100"/>
      <c r="DD84" s="100"/>
      <c r="DE84" s="100"/>
      <c r="DI84" s="112"/>
      <c r="DK84" s="100"/>
      <c r="DL84" s="100"/>
      <c r="DO84" s="100"/>
      <c r="DP84" s="100"/>
      <c r="DT84" s="112"/>
      <c r="DU84" s="83" t="s">
        <v>1560</v>
      </c>
      <c r="DV84" s="112"/>
      <c r="DX84" s="100"/>
      <c r="EC84" s="112"/>
      <c r="ED84" s="84" t="s">
        <v>298</v>
      </c>
      <c r="EE84" s="83" t="s">
        <v>1627</v>
      </c>
      <c r="EF84" s="84" t="s">
        <v>1518</v>
      </c>
      <c r="EG84" s="84" t="s">
        <v>298</v>
      </c>
      <c r="EH84" s="84" t="s">
        <v>1519</v>
      </c>
      <c r="EI84" s="84" t="s">
        <v>298</v>
      </c>
      <c r="EJ84" s="84" t="s">
        <v>1092</v>
      </c>
      <c r="EK84" s="84" t="s">
        <v>1520</v>
      </c>
      <c r="EL84" s="84" t="s">
        <v>1092</v>
      </c>
      <c r="EN84" s="104" t="s">
        <v>1521</v>
      </c>
      <c r="EO84" s="84" t="s">
        <v>298</v>
      </c>
      <c r="EP84" s="84" t="s">
        <v>298</v>
      </c>
      <c r="EQ84" s="84" t="s">
        <v>1100</v>
      </c>
      <c r="ER84" s="104" t="s">
        <v>298</v>
      </c>
      <c r="ES84" s="31"/>
      <c r="ET84" s="31"/>
      <c r="EU84" s="31"/>
      <c r="EV84" s="31"/>
      <c r="EW84" s="31"/>
      <c r="EX84" s="31"/>
      <c r="EY84" s="31"/>
      <c r="EZ84" s="31"/>
      <c r="FA84" s="31"/>
      <c r="FB84" s="31"/>
      <c r="FC84" s="31"/>
    </row>
    <row r="85" spans="1:159" s="98" customFormat="1" ht="12.75" x14ac:dyDescent="0.2">
      <c r="A85" s="31">
        <v>81</v>
      </c>
      <c r="B85" s="96">
        <v>257</v>
      </c>
      <c r="C85" s="97">
        <v>42625.649282407408</v>
      </c>
      <c r="D85" s="84" t="s">
        <v>106</v>
      </c>
      <c r="E85" s="84" t="s">
        <v>1522</v>
      </c>
      <c r="F85" s="84" t="s">
        <v>1523</v>
      </c>
      <c r="G85" s="84" t="s">
        <v>1474</v>
      </c>
      <c r="H85" s="84" t="s">
        <v>1524</v>
      </c>
      <c r="I85" s="84" t="s">
        <v>1525</v>
      </c>
      <c r="J85" s="84" t="s">
        <v>1526</v>
      </c>
      <c r="K85" s="103"/>
      <c r="L85" s="100"/>
      <c r="M85" s="101"/>
      <c r="N85" s="84" t="s">
        <v>1464</v>
      </c>
      <c r="O85" s="84" t="s">
        <v>1527</v>
      </c>
      <c r="P85" s="84" t="s">
        <v>1475</v>
      </c>
      <c r="Q85" s="102" t="s">
        <v>1528</v>
      </c>
      <c r="R85" s="84" t="s">
        <v>1529</v>
      </c>
      <c r="S85" s="84">
        <v>10</v>
      </c>
      <c r="T85" s="84">
        <v>99999</v>
      </c>
      <c r="U85" s="84" t="s">
        <v>1164</v>
      </c>
      <c r="V85" s="104" t="s">
        <v>1153</v>
      </c>
      <c r="W85" s="84" t="s">
        <v>1472</v>
      </c>
      <c r="X85" s="84" t="s">
        <v>1540</v>
      </c>
      <c r="Z85" s="84" t="s">
        <v>218</v>
      </c>
      <c r="AB85" s="84" t="s">
        <v>298</v>
      </c>
      <c r="AD85" s="84" t="s">
        <v>126</v>
      </c>
      <c r="AF85" s="84" t="s">
        <v>1001</v>
      </c>
      <c r="AG85" s="84" t="s">
        <v>1530</v>
      </c>
      <c r="AH85" s="84" t="s">
        <v>1002</v>
      </c>
      <c r="AI85" s="84" t="s">
        <v>1531</v>
      </c>
      <c r="AJ85" s="109" t="s">
        <v>1556</v>
      </c>
      <c r="AK85" s="84" t="s">
        <v>1532</v>
      </c>
      <c r="AL85" s="83" t="s">
        <v>1615</v>
      </c>
      <c r="AM85" s="83" t="s">
        <v>1620</v>
      </c>
      <c r="AN85" s="84" t="s">
        <v>1533</v>
      </c>
      <c r="AO85" s="84" t="s">
        <v>1534</v>
      </c>
      <c r="AP85" s="83" t="s">
        <v>1579</v>
      </c>
      <c r="AQ85" s="100"/>
      <c r="AS85" s="84" t="s">
        <v>298</v>
      </c>
      <c r="AT85" s="84" t="s">
        <v>1534</v>
      </c>
      <c r="AU85" s="112"/>
      <c r="AW85" s="100"/>
      <c r="AX85" s="100"/>
      <c r="BA85" s="100"/>
      <c r="BB85" s="100"/>
      <c r="BF85" s="112"/>
      <c r="BH85" s="100"/>
      <c r="BI85" s="100"/>
      <c r="BL85" s="100"/>
      <c r="BM85" s="100"/>
      <c r="BQ85" s="112"/>
      <c r="BS85" s="100"/>
      <c r="BT85" s="100"/>
      <c r="BW85" s="100"/>
      <c r="BX85" s="100"/>
      <c r="CB85" s="112"/>
      <c r="CD85" s="100"/>
      <c r="CE85" s="100"/>
      <c r="CH85" s="100"/>
      <c r="CI85" s="100"/>
      <c r="CM85" s="112"/>
      <c r="CO85" s="100"/>
      <c r="CP85" s="100"/>
      <c r="CS85" s="100"/>
      <c r="CT85" s="100"/>
      <c r="CX85" s="112"/>
      <c r="CZ85" s="100"/>
      <c r="DA85" s="100"/>
      <c r="DD85" s="100"/>
      <c r="DE85" s="100"/>
      <c r="DI85" s="112"/>
      <c r="DK85" s="100"/>
      <c r="DL85" s="100"/>
      <c r="DO85" s="100"/>
      <c r="DP85" s="100"/>
      <c r="DT85" s="112"/>
      <c r="DU85" s="83" t="s">
        <v>1623</v>
      </c>
      <c r="DV85" s="104" t="s">
        <v>1535</v>
      </c>
      <c r="DW85" s="84" t="s">
        <v>298</v>
      </c>
      <c r="DX85" s="85" t="s">
        <v>1559</v>
      </c>
      <c r="DY85" s="84" t="s">
        <v>1536</v>
      </c>
      <c r="DZ85" s="84" t="s">
        <v>1083</v>
      </c>
      <c r="EA85" s="84" t="s">
        <v>1537</v>
      </c>
      <c r="EC85" s="112"/>
      <c r="ED85" s="84" t="s">
        <v>298</v>
      </c>
      <c r="EE85" s="83" t="s">
        <v>1627</v>
      </c>
      <c r="EF85" s="84" t="s">
        <v>1538</v>
      </c>
      <c r="EG85" s="84" t="s">
        <v>298</v>
      </c>
      <c r="EI85" s="84" t="s">
        <v>298</v>
      </c>
      <c r="EJ85" s="84" t="s">
        <v>1095</v>
      </c>
      <c r="EL85" s="84" t="s">
        <v>1095</v>
      </c>
      <c r="EN85" s="112"/>
      <c r="EO85" s="84" t="s">
        <v>1331</v>
      </c>
      <c r="EP85" s="84" t="s">
        <v>298</v>
      </c>
      <c r="EQ85" s="84" t="s">
        <v>1100</v>
      </c>
      <c r="ER85" s="104" t="s">
        <v>298</v>
      </c>
      <c r="ES85" s="31"/>
      <c r="ET85" s="31"/>
      <c r="EU85" s="31"/>
      <c r="EV85" s="31"/>
      <c r="EW85" s="31"/>
      <c r="EX85" s="31"/>
      <c r="EY85" s="31"/>
      <c r="EZ85" s="31"/>
      <c r="FA85" s="31"/>
      <c r="FB85" s="31"/>
      <c r="FC85" s="31"/>
    </row>
    <row r="86" spans="1:159" s="98" customFormat="1" ht="12.75" x14ac:dyDescent="0.2">
      <c r="A86" s="31">
        <v>82</v>
      </c>
      <c r="B86" s="96">
        <v>264</v>
      </c>
      <c r="C86" s="97">
        <v>42632.52679398148</v>
      </c>
      <c r="D86" s="84" t="s">
        <v>106</v>
      </c>
      <c r="E86" s="84" t="s">
        <v>1561</v>
      </c>
      <c r="F86" s="84" t="s">
        <v>1562</v>
      </c>
      <c r="G86" s="84" t="s">
        <v>1473</v>
      </c>
      <c r="H86" s="84" t="s">
        <v>1563</v>
      </c>
      <c r="I86" s="84" t="s">
        <v>1564</v>
      </c>
      <c r="K86" s="99" t="s">
        <v>1565</v>
      </c>
      <c r="L86" s="84" t="s">
        <v>1566</v>
      </c>
      <c r="M86" s="104" t="s">
        <v>1567</v>
      </c>
      <c r="N86" s="84" t="s">
        <v>1568</v>
      </c>
      <c r="P86" s="84" t="s">
        <v>973</v>
      </c>
      <c r="Q86" s="102" t="s">
        <v>1569</v>
      </c>
      <c r="R86" s="84" t="s">
        <v>1570</v>
      </c>
      <c r="S86" s="84">
        <v>24</v>
      </c>
      <c r="T86" s="84" t="s">
        <v>1571</v>
      </c>
      <c r="U86" s="84" t="s">
        <v>452</v>
      </c>
      <c r="V86" s="104" t="s">
        <v>453</v>
      </c>
      <c r="W86" s="83" t="s">
        <v>1575</v>
      </c>
      <c r="X86" s="84" t="s">
        <v>1576</v>
      </c>
      <c r="Y86" s="84" t="s">
        <v>1572</v>
      </c>
      <c r="Z86" s="84" t="s">
        <v>126</v>
      </c>
      <c r="AB86" s="84" t="s">
        <v>126</v>
      </c>
      <c r="AD86" s="84" t="s">
        <v>126</v>
      </c>
      <c r="AF86" s="84" t="s">
        <v>1000</v>
      </c>
      <c r="AH86" s="84" t="s">
        <v>1000</v>
      </c>
      <c r="AJ86" s="104" t="s">
        <v>1577</v>
      </c>
      <c r="AK86" s="84" t="s">
        <v>1573</v>
      </c>
      <c r="AL86" s="84" t="s">
        <v>1578</v>
      </c>
      <c r="AM86" s="84" t="s">
        <v>989</v>
      </c>
      <c r="AP86" s="100"/>
      <c r="AQ86" s="100"/>
      <c r="AS86" s="84" t="s">
        <v>126</v>
      </c>
      <c r="AU86" s="112"/>
      <c r="AW86" s="100"/>
      <c r="AX86" s="100"/>
      <c r="BA86" s="100"/>
      <c r="BB86" s="100"/>
      <c r="BF86" s="112"/>
      <c r="BH86" s="100"/>
      <c r="BI86" s="100"/>
      <c r="BL86" s="100"/>
      <c r="BM86" s="100"/>
      <c r="BQ86" s="112"/>
      <c r="BS86" s="100"/>
      <c r="BT86" s="100"/>
      <c r="BW86" s="100"/>
      <c r="BX86" s="100"/>
      <c r="CB86" s="112"/>
      <c r="CD86" s="100"/>
      <c r="CE86" s="100"/>
      <c r="CH86" s="100"/>
      <c r="CI86" s="100"/>
      <c r="CM86" s="112"/>
      <c r="CO86" s="100"/>
      <c r="CP86" s="100"/>
      <c r="CS86" s="100"/>
      <c r="CT86" s="100"/>
      <c r="CX86" s="112"/>
      <c r="CZ86" s="100"/>
      <c r="DA86" s="100"/>
      <c r="DD86" s="100"/>
      <c r="DE86" s="100"/>
      <c r="DI86" s="112"/>
      <c r="DK86" s="100"/>
      <c r="DL86" s="100"/>
      <c r="DO86" s="100"/>
      <c r="DP86" s="100"/>
      <c r="DT86" s="112"/>
      <c r="DU86" s="100"/>
      <c r="DV86" s="112"/>
      <c r="DW86" s="84" t="s">
        <v>126</v>
      </c>
      <c r="DX86" s="100"/>
      <c r="EC86" s="112"/>
      <c r="ED86" s="84" t="s">
        <v>218</v>
      </c>
      <c r="EE86" s="100"/>
      <c r="EG86" s="84" t="s">
        <v>126</v>
      </c>
      <c r="EI86" s="84" t="s">
        <v>126</v>
      </c>
      <c r="EJ86" s="84" t="s">
        <v>218</v>
      </c>
      <c r="EL86" s="84" t="s">
        <v>218</v>
      </c>
      <c r="EN86" s="104" t="s">
        <v>1574</v>
      </c>
      <c r="EO86" s="84" t="s">
        <v>1097</v>
      </c>
      <c r="EP86" s="84" t="s">
        <v>218</v>
      </c>
      <c r="EQ86" s="84" t="s">
        <v>1099</v>
      </c>
      <c r="ER86" s="104" t="s">
        <v>298</v>
      </c>
      <c r="ES86" s="31"/>
      <c r="ET86" s="31"/>
      <c r="EU86" s="31"/>
      <c r="EV86" s="31"/>
      <c r="EW86" s="31"/>
      <c r="EX86" s="31"/>
      <c r="EY86" s="31"/>
      <c r="EZ86" s="31"/>
      <c r="FA86" s="31"/>
      <c r="FB86" s="31"/>
      <c r="FC86" s="31"/>
    </row>
    <row r="87" spans="1:159" s="98" customFormat="1" ht="12.75" x14ac:dyDescent="0.2">
      <c r="A87" s="31">
        <v>83</v>
      </c>
      <c r="B87" s="96">
        <v>272</v>
      </c>
      <c r="C87" s="97">
        <v>42636.407916666663</v>
      </c>
      <c r="D87" s="84" t="s">
        <v>106</v>
      </c>
      <c r="E87" s="84" t="s">
        <v>1580</v>
      </c>
      <c r="F87" s="84" t="s">
        <v>1581</v>
      </c>
      <c r="G87" s="84" t="s">
        <v>1473</v>
      </c>
      <c r="H87" s="84" t="s">
        <v>1582</v>
      </c>
      <c r="I87" s="84" t="s">
        <v>1583</v>
      </c>
      <c r="K87" s="103">
        <f>355693921993</f>
        <v>355693921993</v>
      </c>
      <c r="L87" s="100"/>
      <c r="M87" s="101"/>
      <c r="N87" s="84" t="s">
        <v>1584</v>
      </c>
      <c r="P87" s="84" t="s">
        <v>973</v>
      </c>
      <c r="Q87" s="102" t="s">
        <v>1585</v>
      </c>
      <c r="R87" s="84" t="s">
        <v>1586</v>
      </c>
      <c r="S87" s="84">
        <v>23</v>
      </c>
      <c r="T87" s="84">
        <v>1001</v>
      </c>
      <c r="U87" s="84" t="s">
        <v>1587</v>
      </c>
      <c r="V87" s="104" t="s">
        <v>1588</v>
      </c>
      <c r="W87" s="84" t="s">
        <v>1112</v>
      </c>
      <c r="X87" s="84" t="s">
        <v>989</v>
      </c>
      <c r="Y87" s="84" t="s">
        <v>1589</v>
      </c>
      <c r="Z87" s="84" t="s">
        <v>218</v>
      </c>
      <c r="AB87" s="84" t="s">
        <v>218</v>
      </c>
      <c r="AD87" s="84" t="s">
        <v>218</v>
      </c>
      <c r="AF87" s="84" t="s">
        <v>1003</v>
      </c>
      <c r="AH87" s="84" t="s">
        <v>1002</v>
      </c>
      <c r="AJ87" s="110" t="s">
        <v>1600</v>
      </c>
      <c r="AK87" s="84" t="s">
        <v>1590</v>
      </c>
      <c r="AL87" s="84" t="s">
        <v>1601</v>
      </c>
      <c r="AM87" s="83" t="s">
        <v>1603</v>
      </c>
      <c r="AP87" s="100"/>
      <c r="AQ87" s="100"/>
      <c r="AS87" s="84" t="s">
        <v>218</v>
      </c>
      <c r="AU87" s="112"/>
      <c r="AW87" s="100"/>
      <c r="AX87" s="100"/>
      <c r="BA87" s="100"/>
      <c r="BB87" s="100"/>
      <c r="BF87" s="112"/>
      <c r="BH87" s="100"/>
      <c r="BI87" s="100"/>
      <c r="BL87" s="100"/>
      <c r="BM87" s="100"/>
      <c r="BQ87" s="112"/>
      <c r="BS87" s="100"/>
      <c r="BT87" s="100"/>
      <c r="BW87" s="100"/>
      <c r="BX87" s="100"/>
      <c r="CB87" s="112"/>
      <c r="CD87" s="100"/>
      <c r="CE87" s="100"/>
      <c r="CH87" s="100"/>
      <c r="CI87" s="100"/>
      <c r="CM87" s="112"/>
      <c r="CO87" s="100"/>
      <c r="CP87" s="100"/>
      <c r="CS87" s="100"/>
      <c r="CT87" s="100"/>
      <c r="CX87" s="112"/>
      <c r="CZ87" s="100"/>
      <c r="DA87" s="100"/>
      <c r="DD87" s="100"/>
      <c r="DE87" s="100"/>
      <c r="DI87" s="112"/>
      <c r="DK87" s="100"/>
      <c r="DL87" s="100"/>
      <c r="DO87" s="100"/>
      <c r="DP87" s="100"/>
      <c r="DT87" s="112"/>
      <c r="DU87" s="84" t="s">
        <v>1065</v>
      </c>
      <c r="DV87" s="112"/>
      <c r="DX87" s="100"/>
      <c r="EC87" s="112"/>
      <c r="ED87" s="84" t="s">
        <v>218</v>
      </c>
      <c r="EE87" s="100"/>
      <c r="EG87" s="84" t="s">
        <v>218</v>
      </c>
      <c r="EI87" s="84" t="s">
        <v>126</v>
      </c>
      <c r="EJ87" s="84" t="s">
        <v>218</v>
      </c>
      <c r="EL87" s="84" t="s">
        <v>218</v>
      </c>
      <c r="EN87" s="112"/>
      <c r="EO87" s="84" t="s">
        <v>1097</v>
      </c>
      <c r="EP87" s="84" t="s">
        <v>298</v>
      </c>
      <c r="EQ87" s="84" t="s">
        <v>1100</v>
      </c>
      <c r="ER87" s="104" t="s">
        <v>298</v>
      </c>
      <c r="ES87" s="31"/>
      <c r="ET87" s="31"/>
      <c r="EU87" s="31"/>
      <c r="EV87" s="31"/>
      <c r="EW87" s="31"/>
      <c r="EX87" s="31"/>
      <c r="EY87" s="31"/>
      <c r="EZ87" s="31"/>
      <c r="FA87" s="31"/>
      <c r="FB87" s="31"/>
      <c r="FC87" s="31"/>
    </row>
    <row r="88" spans="1:159" s="98" customFormat="1" ht="12.75" x14ac:dyDescent="0.2">
      <c r="A88" s="31">
        <v>84</v>
      </c>
      <c r="B88" s="96">
        <v>273</v>
      </c>
      <c r="C88" s="97">
        <v>42636.494733796295</v>
      </c>
      <c r="D88" s="84" t="s">
        <v>106</v>
      </c>
      <c r="E88" s="84" t="s">
        <v>1591</v>
      </c>
      <c r="F88" s="84" t="s">
        <v>1592</v>
      </c>
      <c r="G88" s="84" t="s">
        <v>1473</v>
      </c>
      <c r="H88" s="84" t="s">
        <v>1593</v>
      </c>
      <c r="I88" s="84" t="s">
        <v>1594</v>
      </c>
      <c r="K88" s="103"/>
      <c r="L88" s="100"/>
      <c r="M88" s="101"/>
      <c r="N88" s="84" t="s">
        <v>1595</v>
      </c>
      <c r="O88" s="84" t="s">
        <v>1596</v>
      </c>
      <c r="P88" s="84" t="s">
        <v>973</v>
      </c>
      <c r="Q88" s="102" t="s">
        <v>1597</v>
      </c>
      <c r="R88" s="84" t="s">
        <v>1598</v>
      </c>
      <c r="S88" s="84">
        <v>14</v>
      </c>
      <c r="T88" s="84">
        <v>61000</v>
      </c>
      <c r="U88" s="84" t="s">
        <v>1164</v>
      </c>
      <c r="V88" s="104" t="s">
        <v>1153</v>
      </c>
      <c r="W88" s="84" t="s">
        <v>1472</v>
      </c>
      <c r="X88" s="84" t="s">
        <v>978</v>
      </c>
      <c r="Z88" s="84" t="s">
        <v>218</v>
      </c>
      <c r="AB88" s="84" t="s">
        <v>218</v>
      </c>
      <c r="AD88" s="84" t="s">
        <v>218</v>
      </c>
      <c r="AF88" s="84" t="s">
        <v>1002</v>
      </c>
      <c r="AH88" s="84" t="s">
        <v>1002</v>
      </c>
      <c r="AJ88" s="104" t="s">
        <v>1005</v>
      </c>
      <c r="AK88" s="84" t="s">
        <v>1599</v>
      </c>
      <c r="AL88" s="83" t="s">
        <v>1602</v>
      </c>
      <c r="AM88" s="83" t="s">
        <v>1039</v>
      </c>
      <c r="AP88" s="83" t="s">
        <v>1045</v>
      </c>
      <c r="AQ88" s="100"/>
      <c r="AS88" s="84" t="s">
        <v>218</v>
      </c>
      <c r="AU88" s="112"/>
      <c r="AW88" s="100"/>
      <c r="AX88" s="100"/>
      <c r="BA88" s="100"/>
      <c r="BB88" s="100"/>
      <c r="BF88" s="112"/>
      <c r="BH88" s="100"/>
      <c r="BI88" s="100"/>
      <c r="BL88" s="100"/>
      <c r="BM88" s="100"/>
      <c r="BQ88" s="112"/>
      <c r="BS88" s="100"/>
      <c r="BT88" s="100"/>
      <c r="BW88" s="100"/>
      <c r="BX88" s="100"/>
      <c r="CB88" s="112"/>
      <c r="CD88" s="100"/>
      <c r="CE88" s="100"/>
      <c r="CH88" s="100"/>
      <c r="CI88" s="100"/>
      <c r="CM88" s="112"/>
      <c r="CO88" s="100"/>
      <c r="CP88" s="100"/>
      <c r="CS88" s="100"/>
      <c r="CT88" s="100"/>
      <c r="CX88" s="112"/>
      <c r="CZ88" s="100"/>
      <c r="DA88" s="100"/>
      <c r="DD88" s="100"/>
      <c r="DE88" s="100"/>
      <c r="DI88" s="112"/>
      <c r="DK88" s="100"/>
      <c r="DL88" s="100"/>
      <c r="DO88" s="100"/>
      <c r="DP88" s="100"/>
      <c r="DT88" s="112"/>
      <c r="DU88" s="84" t="s">
        <v>989</v>
      </c>
      <c r="DV88" s="112"/>
      <c r="DX88" s="100"/>
      <c r="EC88" s="112"/>
      <c r="ED88" s="84" t="s">
        <v>218</v>
      </c>
      <c r="EE88" s="100"/>
      <c r="EG88" s="84" t="s">
        <v>218</v>
      </c>
      <c r="EI88" s="84" t="s">
        <v>298</v>
      </c>
      <c r="EJ88" s="84" t="s">
        <v>218</v>
      </c>
      <c r="EL88" s="84" t="s">
        <v>218</v>
      </c>
      <c r="EN88" s="112"/>
      <c r="EO88" s="84" t="s">
        <v>218</v>
      </c>
      <c r="EP88" s="84" t="s">
        <v>218</v>
      </c>
      <c r="EQ88" s="84" t="s">
        <v>1100</v>
      </c>
      <c r="ER88" s="104" t="s">
        <v>298</v>
      </c>
      <c r="ES88" s="31"/>
      <c r="ET88" s="31"/>
      <c r="EU88" s="31"/>
      <c r="EV88" s="31"/>
      <c r="EW88" s="31"/>
      <c r="EX88" s="31"/>
      <c r="EY88" s="31"/>
      <c r="EZ88" s="31"/>
      <c r="FA88" s="31"/>
      <c r="FB88" s="31"/>
      <c r="FC88" s="31"/>
    </row>
    <row r="89" spans="1:159" ht="12.75" x14ac:dyDescent="0.2">
      <c r="B89" s="6"/>
      <c r="C89" s="1"/>
      <c r="D89" s="1"/>
      <c r="K89" s="25"/>
      <c r="L89" s="9"/>
      <c r="M89" s="9"/>
      <c r="W89" s="9"/>
      <c r="X89" s="9"/>
      <c r="AJ89" s="9"/>
      <c r="AL89" s="9"/>
      <c r="AM89" s="9"/>
      <c r="AP89" s="9"/>
      <c r="AQ89" s="9"/>
      <c r="AW89" s="9"/>
      <c r="AX89" s="9"/>
      <c r="BA89" s="9"/>
      <c r="BB89" s="9"/>
      <c r="BH89" s="9"/>
      <c r="BI89" s="9"/>
      <c r="BL89" s="9"/>
      <c r="BM89" s="9"/>
      <c r="BS89" s="9"/>
      <c r="BT89" s="9"/>
      <c r="BW89" s="9"/>
      <c r="BX89" s="9"/>
      <c r="CD89" s="9"/>
      <c r="CE89" s="9"/>
      <c r="CH89" s="9"/>
      <c r="CI89" s="9"/>
      <c r="CO89" s="9"/>
      <c r="CP89" s="9"/>
      <c r="CS89" s="9"/>
      <c r="CT89" s="9"/>
      <c r="CZ89" s="9"/>
      <c r="DA89" s="9"/>
      <c r="DD89" s="9"/>
      <c r="DE89" s="9"/>
      <c r="DK89" s="9"/>
      <c r="DL89" s="9"/>
      <c r="DO89" s="9"/>
      <c r="DP89" s="9"/>
      <c r="DU89" s="8"/>
      <c r="DX89" s="9"/>
      <c r="EE89" s="9"/>
    </row>
    <row r="90" spans="1:159" ht="12.75" x14ac:dyDescent="0.2">
      <c r="B90" s="6"/>
      <c r="C90" s="1"/>
      <c r="D90" s="1"/>
      <c r="K90" s="25"/>
      <c r="L90" s="9"/>
      <c r="M90" s="9"/>
      <c r="W90" s="9"/>
      <c r="X90" s="9"/>
      <c r="AJ90" s="9"/>
      <c r="AL90" s="9"/>
      <c r="AM90" s="9"/>
      <c r="AP90" s="9"/>
      <c r="AQ90" s="9"/>
      <c r="AW90" s="9"/>
      <c r="AX90" s="9"/>
      <c r="BA90" s="9"/>
      <c r="BB90" s="9"/>
      <c r="BH90" s="9"/>
      <c r="BI90" s="9"/>
      <c r="BL90" s="9"/>
      <c r="BM90" s="9"/>
      <c r="BS90" s="9"/>
      <c r="BT90" s="9"/>
      <c r="BW90" s="9"/>
      <c r="BX90" s="9"/>
      <c r="CD90" s="9"/>
      <c r="CE90" s="9"/>
      <c r="CH90" s="9"/>
      <c r="CI90" s="9"/>
      <c r="CO90" s="9"/>
      <c r="CP90" s="9"/>
      <c r="CS90" s="9"/>
      <c r="CT90" s="9"/>
      <c r="CZ90" s="9"/>
      <c r="DA90" s="9"/>
      <c r="DD90" s="9"/>
      <c r="DE90" s="9"/>
      <c r="DK90" s="9"/>
      <c r="DL90" s="9"/>
      <c r="DO90" s="9"/>
      <c r="DP90" s="9"/>
      <c r="DU90" s="8"/>
      <c r="DX90" s="9"/>
      <c r="EE90" s="9"/>
    </row>
    <row r="91" spans="1:159" ht="12.75" x14ac:dyDescent="0.2">
      <c r="B91" s="6"/>
      <c r="C91" s="1"/>
      <c r="D91" s="1"/>
      <c r="K91" s="25"/>
      <c r="L91" s="9"/>
      <c r="M91" s="9"/>
      <c r="W91" s="9"/>
      <c r="X91" s="9"/>
      <c r="AJ91" s="9"/>
      <c r="AL91" s="9"/>
      <c r="AM91" s="9"/>
      <c r="AP91" s="9"/>
      <c r="AQ91" s="9"/>
      <c r="AW91" s="9"/>
      <c r="AX91" s="9"/>
      <c r="BA91" s="9"/>
      <c r="BB91" s="9"/>
      <c r="BH91" s="9"/>
      <c r="BI91" s="9"/>
      <c r="BL91" s="9"/>
      <c r="BM91" s="9"/>
      <c r="BS91" s="9"/>
      <c r="BT91" s="9"/>
      <c r="BW91" s="9"/>
      <c r="BX91" s="9"/>
      <c r="CD91" s="9"/>
      <c r="CE91" s="9"/>
      <c r="CH91" s="9"/>
      <c r="CI91" s="9"/>
      <c r="CO91" s="9"/>
      <c r="CP91" s="9"/>
      <c r="CS91" s="9"/>
      <c r="CT91" s="9"/>
      <c r="CZ91" s="9"/>
      <c r="DA91" s="9"/>
      <c r="DD91" s="9"/>
      <c r="DE91" s="9"/>
      <c r="DK91" s="9"/>
      <c r="DL91" s="9"/>
      <c r="DO91" s="9"/>
      <c r="DP91" s="9"/>
      <c r="DU91" s="8"/>
      <c r="DX91" s="9"/>
      <c r="EE91" s="9"/>
    </row>
    <row r="92" spans="1:159" ht="12.75" x14ac:dyDescent="0.2">
      <c r="B92" s="6"/>
      <c r="C92" s="1"/>
      <c r="D92" s="1"/>
      <c r="K92" s="25"/>
      <c r="L92" s="9"/>
      <c r="M92" s="9"/>
      <c r="W92" s="9"/>
      <c r="X92" s="9"/>
      <c r="AJ92" s="9"/>
      <c r="AL92" s="9"/>
      <c r="AM92" s="9"/>
      <c r="AP92" s="9"/>
      <c r="AQ92" s="9"/>
      <c r="AW92" s="9"/>
      <c r="AX92" s="9"/>
      <c r="BA92" s="9"/>
      <c r="BB92" s="9"/>
      <c r="BH92" s="9"/>
      <c r="BI92" s="9"/>
      <c r="BL92" s="9"/>
      <c r="BM92" s="9"/>
      <c r="BS92" s="9"/>
      <c r="BT92" s="9"/>
      <c r="BW92" s="9"/>
      <c r="BX92" s="9"/>
      <c r="CD92" s="9"/>
      <c r="CE92" s="9"/>
      <c r="CH92" s="9"/>
      <c r="CI92" s="9"/>
      <c r="CO92" s="9"/>
      <c r="CP92" s="9"/>
      <c r="CS92" s="9"/>
      <c r="CT92" s="9"/>
      <c r="CZ92" s="9"/>
      <c r="DA92" s="9"/>
      <c r="DD92" s="9"/>
      <c r="DE92" s="9"/>
      <c r="DK92" s="9"/>
      <c r="DL92" s="9"/>
      <c r="DO92" s="9"/>
      <c r="DP92" s="9"/>
      <c r="DU92" s="8"/>
      <c r="DX92" s="9"/>
      <c r="EE92" s="9"/>
    </row>
    <row r="93" spans="1:159" ht="12.75" x14ac:dyDescent="0.2">
      <c r="B93" s="6"/>
      <c r="C93" s="1"/>
      <c r="D93" s="1"/>
      <c r="K93" s="25"/>
      <c r="L93" s="9"/>
      <c r="M93" s="9"/>
      <c r="W93" s="9"/>
      <c r="X93" s="9"/>
      <c r="AJ93" s="9"/>
      <c r="AL93" s="9"/>
      <c r="AM93" s="9"/>
      <c r="AP93" s="9"/>
      <c r="AQ93" s="9"/>
      <c r="AW93" s="9"/>
      <c r="AX93" s="9"/>
      <c r="BA93" s="9"/>
      <c r="BB93" s="9"/>
      <c r="BH93" s="9"/>
      <c r="BI93" s="9"/>
      <c r="BL93" s="9"/>
      <c r="BM93" s="9"/>
      <c r="BS93" s="9"/>
      <c r="BT93" s="9"/>
      <c r="BW93" s="9"/>
      <c r="BX93" s="9"/>
      <c r="CD93" s="9"/>
      <c r="CE93" s="9"/>
      <c r="CH93" s="9"/>
      <c r="CI93" s="9"/>
      <c r="CO93" s="9"/>
      <c r="CP93" s="9"/>
      <c r="CS93" s="9"/>
      <c r="CT93" s="9"/>
      <c r="CZ93" s="9"/>
      <c r="DA93" s="9"/>
      <c r="DD93" s="9"/>
      <c r="DE93" s="9"/>
      <c r="DK93" s="9"/>
      <c r="DL93" s="9"/>
      <c r="DO93" s="9"/>
      <c r="DP93" s="9"/>
      <c r="DU93" s="8"/>
      <c r="DX93" s="9"/>
      <c r="EE93" s="9"/>
    </row>
    <row r="94" spans="1:159" ht="12.75" x14ac:dyDescent="0.2">
      <c r="B94" s="6"/>
      <c r="C94" s="1"/>
      <c r="D94" s="1"/>
      <c r="K94" s="25"/>
      <c r="L94" s="9"/>
      <c r="M94" s="9"/>
      <c r="W94" s="9"/>
      <c r="X94" s="9"/>
      <c r="AJ94" s="9"/>
      <c r="AL94" s="9"/>
      <c r="AM94" s="9"/>
      <c r="AP94" s="9"/>
      <c r="AQ94" s="9"/>
      <c r="AW94" s="9"/>
      <c r="AX94" s="9"/>
      <c r="BA94" s="9"/>
      <c r="BB94" s="9"/>
      <c r="BH94" s="9"/>
      <c r="BI94" s="9"/>
      <c r="BL94" s="9"/>
      <c r="BM94" s="9"/>
      <c r="BS94" s="9"/>
      <c r="BT94" s="9"/>
      <c r="BW94" s="9"/>
      <c r="BX94" s="9"/>
      <c r="CD94" s="9"/>
      <c r="CE94" s="9"/>
      <c r="CH94" s="9"/>
      <c r="CI94" s="9"/>
      <c r="CO94" s="9"/>
      <c r="CP94" s="9"/>
      <c r="CS94" s="9"/>
      <c r="CT94" s="9"/>
      <c r="CZ94" s="9"/>
      <c r="DA94" s="9"/>
      <c r="DD94" s="9"/>
      <c r="DE94" s="9"/>
      <c r="DK94" s="9"/>
      <c r="DL94" s="9"/>
      <c r="DO94" s="9"/>
      <c r="DP94" s="9"/>
      <c r="DU94" s="8"/>
      <c r="DX94" s="9"/>
      <c r="EE94" s="9"/>
    </row>
    <row r="95" spans="1:159" ht="12.75" x14ac:dyDescent="0.2">
      <c r="B95" s="6"/>
      <c r="C95" s="1"/>
      <c r="D95" s="1"/>
      <c r="K95" s="25"/>
      <c r="L95" s="9"/>
      <c r="M95" s="9"/>
      <c r="W95" s="9"/>
      <c r="X95" s="9"/>
      <c r="AJ95" s="9"/>
      <c r="AL95" s="9"/>
      <c r="AM95" s="9"/>
      <c r="AP95" s="9"/>
      <c r="AQ95" s="9"/>
      <c r="AW95" s="9"/>
      <c r="AX95" s="9"/>
      <c r="BA95" s="9"/>
      <c r="BB95" s="9"/>
      <c r="BH95" s="9"/>
      <c r="BI95" s="9"/>
      <c r="BL95" s="9"/>
      <c r="BM95" s="9"/>
      <c r="BS95" s="9"/>
      <c r="BT95" s="9"/>
      <c r="BW95" s="9"/>
      <c r="BX95" s="9"/>
      <c r="CD95" s="9"/>
      <c r="CE95" s="9"/>
      <c r="CH95" s="9"/>
      <c r="CI95" s="9"/>
      <c r="CO95" s="9"/>
      <c r="CP95" s="9"/>
      <c r="CS95" s="9"/>
      <c r="CT95" s="9"/>
      <c r="CZ95" s="9"/>
      <c r="DA95" s="9"/>
      <c r="DD95" s="9"/>
      <c r="DE95" s="9"/>
      <c r="DK95" s="9"/>
      <c r="DL95" s="9"/>
      <c r="DO95" s="9"/>
      <c r="DP95" s="9"/>
      <c r="DU95" s="8"/>
      <c r="DX95" s="9"/>
      <c r="EE95" s="9"/>
    </row>
    <row r="96" spans="1:159" ht="12.75" x14ac:dyDescent="0.2">
      <c r="B96" s="6"/>
      <c r="C96" s="1"/>
      <c r="D96" s="1"/>
      <c r="K96" s="25"/>
      <c r="L96" s="9"/>
      <c r="M96" s="9"/>
      <c r="W96" s="9"/>
      <c r="X96" s="9"/>
      <c r="AJ96" s="9"/>
      <c r="AL96" s="9"/>
      <c r="AM96" s="9"/>
      <c r="AP96" s="9"/>
      <c r="AQ96" s="9"/>
      <c r="AW96" s="9"/>
      <c r="AX96" s="9"/>
      <c r="BA96" s="9"/>
      <c r="BB96" s="9"/>
      <c r="BH96" s="9"/>
      <c r="BI96" s="9"/>
      <c r="BL96" s="9"/>
      <c r="BM96" s="9"/>
      <c r="BS96" s="9"/>
      <c r="BT96" s="9"/>
      <c r="BW96" s="9"/>
      <c r="BX96" s="9"/>
      <c r="CD96" s="9"/>
      <c r="CE96" s="9"/>
      <c r="CH96" s="9"/>
      <c r="CI96" s="9"/>
      <c r="CO96" s="9"/>
      <c r="CP96" s="9"/>
      <c r="CS96" s="9"/>
      <c r="CT96" s="9"/>
      <c r="CZ96" s="9"/>
      <c r="DA96" s="9"/>
      <c r="DD96" s="9"/>
      <c r="DE96" s="9"/>
      <c r="DK96" s="9"/>
      <c r="DL96" s="9"/>
      <c r="DO96" s="9"/>
      <c r="DP96" s="9"/>
      <c r="DU96" s="8"/>
      <c r="DX96" s="9"/>
      <c r="EE96" s="9"/>
    </row>
    <row r="97" spans="2:135" ht="12.75" x14ac:dyDescent="0.2">
      <c r="B97" s="6"/>
      <c r="C97" s="1"/>
      <c r="D97" s="1"/>
      <c r="K97" s="25"/>
      <c r="L97" s="9"/>
      <c r="M97" s="9"/>
      <c r="W97" s="9"/>
      <c r="X97" s="9"/>
      <c r="AJ97" s="9"/>
      <c r="AL97" s="9"/>
      <c r="AM97" s="9"/>
      <c r="AP97" s="9"/>
      <c r="AQ97" s="9"/>
      <c r="AW97" s="9"/>
      <c r="AX97" s="9"/>
      <c r="BA97" s="9"/>
      <c r="BB97" s="9"/>
      <c r="BH97" s="9"/>
      <c r="BI97" s="9"/>
      <c r="BL97" s="9"/>
      <c r="BM97" s="9"/>
      <c r="BS97" s="9"/>
      <c r="BT97" s="9"/>
      <c r="BW97" s="9"/>
      <c r="BX97" s="9"/>
      <c r="CD97" s="9"/>
      <c r="CE97" s="9"/>
      <c r="CH97" s="9"/>
      <c r="CI97" s="9"/>
      <c r="CO97" s="9"/>
      <c r="CP97" s="9"/>
      <c r="CS97" s="9"/>
      <c r="CT97" s="9"/>
      <c r="CZ97" s="9"/>
      <c r="DA97" s="9"/>
      <c r="DD97" s="9"/>
      <c r="DE97" s="9"/>
      <c r="DK97" s="9"/>
      <c r="DL97" s="9"/>
      <c r="DO97" s="9"/>
      <c r="DP97" s="9"/>
      <c r="DU97" s="8"/>
      <c r="DX97" s="9"/>
      <c r="EE97" s="9"/>
    </row>
    <row r="98" spans="2:135" ht="12.75" x14ac:dyDescent="0.2">
      <c r="B98" s="6"/>
      <c r="C98" s="1"/>
      <c r="D98" s="1"/>
      <c r="K98" s="25"/>
      <c r="L98" s="9"/>
      <c r="M98" s="9"/>
      <c r="W98" s="9"/>
      <c r="X98" s="9"/>
      <c r="AJ98" s="9"/>
      <c r="AL98" s="9"/>
      <c r="AM98" s="9"/>
      <c r="AP98" s="9"/>
      <c r="AQ98" s="9"/>
      <c r="AW98" s="9"/>
      <c r="AX98" s="9"/>
      <c r="BA98" s="9"/>
      <c r="BB98" s="9"/>
      <c r="BH98" s="9"/>
      <c r="BI98" s="9"/>
      <c r="BL98" s="9"/>
      <c r="BM98" s="9"/>
      <c r="BS98" s="9"/>
      <c r="BT98" s="9"/>
      <c r="BW98" s="9"/>
      <c r="BX98" s="9"/>
      <c r="CD98" s="9"/>
      <c r="CE98" s="9"/>
      <c r="CH98" s="9"/>
      <c r="CI98" s="9"/>
      <c r="CO98" s="9"/>
      <c r="CP98" s="9"/>
      <c r="CS98" s="9"/>
      <c r="CT98" s="9"/>
      <c r="CZ98" s="9"/>
      <c r="DA98" s="9"/>
      <c r="DD98" s="9"/>
      <c r="DE98" s="9"/>
      <c r="DK98" s="9"/>
      <c r="DL98" s="9"/>
      <c r="DO98" s="9"/>
      <c r="DP98" s="9"/>
      <c r="DU98" s="8"/>
      <c r="DX98" s="9"/>
      <c r="EE98" s="9"/>
    </row>
    <row r="99" spans="2:135" ht="12.75" x14ac:dyDescent="0.2">
      <c r="B99" s="6"/>
      <c r="C99" s="1"/>
      <c r="D99" s="1"/>
      <c r="K99" s="25"/>
      <c r="L99" s="9"/>
      <c r="M99" s="9"/>
      <c r="W99" s="9"/>
      <c r="X99" s="9"/>
      <c r="AJ99" s="9"/>
      <c r="AL99" s="9"/>
      <c r="AM99" s="9"/>
      <c r="AP99" s="9"/>
      <c r="AQ99" s="9"/>
      <c r="AW99" s="9"/>
      <c r="AX99" s="9"/>
      <c r="BA99" s="9"/>
      <c r="BB99" s="9"/>
      <c r="BH99" s="9"/>
      <c r="BI99" s="9"/>
      <c r="BL99" s="9"/>
      <c r="BM99" s="9"/>
      <c r="BS99" s="9"/>
      <c r="BT99" s="9"/>
      <c r="BW99" s="9"/>
      <c r="BX99" s="9"/>
      <c r="CD99" s="9"/>
      <c r="CE99" s="9"/>
      <c r="CH99" s="9"/>
      <c r="CI99" s="9"/>
      <c r="CO99" s="9"/>
      <c r="CP99" s="9"/>
      <c r="CS99" s="9"/>
      <c r="CT99" s="9"/>
      <c r="CZ99" s="9"/>
      <c r="DA99" s="9"/>
      <c r="DD99" s="9"/>
      <c r="DE99" s="9"/>
      <c r="DK99" s="9"/>
      <c r="DL99" s="9"/>
      <c r="DO99" s="9"/>
      <c r="DP99" s="9"/>
      <c r="DU99" s="8"/>
      <c r="DX99" s="9"/>
      <c r="EE99" s="9"/>
    </row>
    <row r="100" spans="2:135" ht="12.75" x14ac:dyDescent="0.2">
      <c r="B100" s="6"/>
      <c r="C100" s="1"/>
      <c r="D100" s="1"/>
      <c r="K100" s="25"/>
      <c r="L100" s="9"/>
      <c r="M100" s="9"/>
      <c r="W100" s="9"/>
      <c r="X100" s="9"/>
      <c r="AJ100" s="9"/>
      <c r="AL100" s="9"/>
      <c r="AM100" s="9"/>
      <c r="AP100" s="9"/>
      <c r="AQ100" s="9"/>
      <c r="AW100" s="9"/>
      <c r="AX100" s="9"/>
      <c r="BA100" s="9"/>
      <c r="BB100" s="9"/>
      <c r="BH100" s="9"/>
      <c r="BI100" s="9"/>
      <c r="BL100" s="9"/>
      <c r="BM100" s="9"/>
      <c r="BS100" s="9"/>
      <c r="BT100" s="9"/>
      <c r="BW100" s="9"/>
      <c r="BX100" s="9"/>
      <c r="CD100" s="9"/>
      <c r="CE100" s="9"/>
      <c r="CH100" s="9"/>
      <c r="CI100" s="9"/>
      <c r="CO100" s="9"/>
      <c r="CP100" s="9"/>
      <c r="CS100" s="9"/>
      <c r="CT100" s="9"/>
      <c r="CZ100" s="9"/>
      <c r="DA100" s="9"/>
      <c r="DD100" s="9"/>
      <c r="DE100" s="9"/>
      <c r="DK100" s="9"/>
      <c r="DL100" s="9"/>
      <c r="DO100" s="9"/>
      <c r="DP100" s="9"/>
      <c r="DU100" s="8"/>
      <c r="DX100" s="9"/>
      <c r="EE100" s="9"/>
    </row>
    <row r="101" spans="2:135" ht="12.75" x14ac:dyDescent="0.2">
      <c r="B101" s="6"/>
      <c r="C101" s="1"/>
      <c r="D101" s="1"/>
      <c r="K101" s="25"/>
      <c r="L101" s="9"/>
      <c r="M101" s="9"/>
      <c r="W101" s="9"/>
      <c r="X101" s="9"/>
      <c r="AJ101" s="9"/>
      <c r="AL101" s="9"/>
      <c r="AM101" s="9"/>
      <c r="AP101" s="9"/>
      <c r="AQ101" s="9"/>
      <c r="AW101" s="9"/>
      <c r="AX101" s="9"/>
      <c r="BA101" s="9"/>
      <c r="BB101" s="9"/>
      <c r="BH101" s="9"/>
      <c r="BI101" s="9"/>
      <c r="BL101" s="9"/>
      <c r="BM101" s="9"/>
      <c r="BS101" s="9"/>
      <c r="BT101" s="9"/>
      <c r="BW101" s="9"/>
      <c r="BX101" s="9"/>
      <c r="CD101" s="9"/>
      <c r="CE101" s="9"/>
      <c r="CH101" s="9"/>
      <c r="CI101" s="9"/>
      <c r="CO101" s="9"/>
      <c r="CP101" s="9"/>
      <c r="CS101" s="9"/>
      <c r="CT101" s="9"/>
      <c r="CZ101" s="9"/>
      <c r="DA101" s="9"/>
      <c r="DD101" s="9"/>
      <c r="DE101" s="9"/>
      <c r="DK101" s="9"/>
      <c r="DL101" s="9"/>
      <c r="DO101" s="9"/>
      <c r="DP101" s="9"/>
      <c r="DU101" s="8"/>
      <c r="DX101" s="9"/>
      <c r="EE101" s="9"/>
    </row>
    <row r="102" spans="2:135" ht="12.75" x14ac:dyDescent="0.2">
      <c r="B102" s="6"/>
      <c r="C102" s="1"/>
      <c r="D102" s="1"/>
      <c r="K102" s="25"/>
      <c r="L102" s="9"/>
      <c r="M102" s="9"/>
      <c r="W102" s="9"/>
      <c r="X102" s="9"/>
      <c r="AJ102" s="9"/>
      <c r="AL102" s="9"/>
      <c r="AM102" s="9"/>
      <c r="AP102" s="9"/>
      <c r="AQ102" s="9"/>
      <c r="AW102" s="9"/>
      <c r="AX102" s="9"/>
      <c r="BA102" s="9"/>
      <c r="BB102" s="9"/>
      <c r="BH102" s="9"/>
      <c r="BI102" s="9"/>
      <c r="BL102" s="9"/>
      <c r="BM102" s="9"/>
      <c r="BS102" s="9"/>
      <c r="BT102" s="9"/>
      <c r="BW102" s="9"/>
      <c r="BX102" s="9"/>
      <c r="CD102" s="9"/>
      <c r="CE102" s="9"/>
      <c r="CH102" s="9"/>
      <c r="CI102" s="9"/>
      <c r="CO102" s="9"/>
      <c r="CP102" s="9"/>
      <c r="CS102" s="9"/>
      <c r="CT102" s="9"/>
      <c r="CZ102" s="9"/>
      <c r="DA102" s="9"/>
      <c r="DD102" s="9"/>
      <c r="DE102" s="9"/>
      <c r="DK102" s="9"/>
      <c r="DL102" s="9"/>
      <c r="DO102" s="9"/>
      <c r="DP102" s="9"/>
      <c r="DU102" s="8"/>
      <c r="DX102" s="9"/>
      <c r="EE102" s="9"/>
    </row>
    <row r="103" spans="2:135" ht="12.75" x14ac:dyDescent="0.2">
      <c r="B103" s="6"/>
      <c r="C103" s="1"/>
      <c r="D103" s="1"/>
      <c r="K103" s="25"/>
      <c r="L103" s="9"/>
      <c r="M103" s="9"/>
      <c r="W103" s="9"/>
      <c r="X103" s="9"/>
      <c r="AJ103" s="9"/>
      <c r="AL103" s="9"/>
      <c r="AM103" s="9"/>
      <c r="AP103" s="9"/>
      <c r="AQ103" s="9"/>
      <c r="AW103" s="9"/>
      <c r="AX103" s="9"/>
      <c r="BA103" s="9"/>
      <c r="BB103" s="9"/>
      <c r="BH103" s="9"/>
      <c r="BI103" s="9"/>
      <c r="BL103" s="9"/>
      <c r="BM103" s="9"/>
      <c r="BS103" s="9"/>
      <c r="BT103" s="9"/>
      <c r="BW103" s="9"/>
      <c r="BX103" s="9"/>
      <c r="CD103" s="9"/>
      <c r="CE103" s="9"/>
      <c r="CH103" s="9"/>
      <c r="CI103" s="9"/>
      <c r="CO103" s="9"/>
      <c r="CP103" s="9"/>
      <c r="CS103" s="9"/>
      <c r="CT103" s="9"/>
      <c r="CZ103" s="9"/>
      <c r="DA103" s="9"/>
      <c r="DD103" s="9"/>
      <c r="DE103" s="9"/>
      <c r="DK103" s="9"/>
      <c r="DL103" s="9"/>
      <c r="DO103" s="9"/>
      <c r="DP103" s="9"/>
      <c r="DU103" s="8"/>
      <c r="DX103" s="9"/>
      <c r="EE103" s="9"/>
    </row>
    <row r="104" spans="2:135" ht="12.75" x14ac:dyDescent="0.2">
      <c r="B104" s="6"/>
      <c r="C104" s="1"/>
      <c r="D104" s="1"/>
      <c r="K104" s="25"/>
      <c r="L104" s="9"/>
      <c r="M104" s="9"/>
      <c r="W104" s="9"/>
      <c r="X104" s="9"/>
      <c r="AJ104" s="9"/>
      <c r="AL104" s="9"/>
      <c r="AM104" s="9"/>
      <c r="AP104" s="9"/>
      <c r="AQ104" s="9"/>
      <c r="AW104" s="9"/>
      <c r="AX104" s="9"/>
      <c r="BA104" s="9"/>
      <c r="BB104" s="9"/>
      <c r="BH104" s="9"/>
      <c r="BI104" s="9"/>
      <c r="BL104" s="9"/>
      <c r="BM104" s="9"/>
      <c r="BS104" s="9"/>
      <c r="BT104" s="9"/>
      <c r="BW104" s="9"/>
      <c r="BX104" s="9"/>
      <c r="CD104" s="9"/>
      <c r="CE104" s="9"/>
      <c r="CH104" s="9"/>
      <c r="CI104" s="9"/>
      <c r="CO104" s="9"/>
      <c r="CP104" s="9"/>
      <c r="CS104" s="9"/>
      <c r="CT104" s="9"/>
      <c r="CZ104" s="9"/>
      <c r="DA104" s="9"/>
      <c r="DD104" s="9"/>
      <c r="DE104" s="9"/>
      <c r="DK104" s="9"/>
      <c r="DL104" s="9"/>
      <c r="DO104" s="9"/>
      <c r="DP104" s="9"/>
      <c r="DU104" s="8"/>
      <c r="DX104" s="9"/>
      <c r="EE104" s="9"/>
    </row>
    <row r="105" spans="2:135" ht="12.75" x14ac:dyDescent="0.2">
      <c r="B105" s="6"/>
      <c r="C105" s="1"/>
      <c r="D105" s="1"/>
      <c r="K105" s="25"/>
      <c r="L105" s="9"/>
      <c r="M105" s="9"/>
      <c r="W105" s="9"/>
      <c r="X105" s="9"/>
      <c r="AJ105" s="9"/>
      <c r="AL105" s="9"/>
      <c r="AM105" s="9"/>
      <c r="AP105" s="9"/>
      <c r="AQ105" s="9"/>
      <c r="AW105" s="9"/>
      <c r="AX105" s="9"/>
      <c r="BA105" s="9"/>
      <c r="BB105" s="9"/>
      <c r="BH105" s="9"/>
      <c r="BI105" s="9"/>
      <c r="BL105" s="9"/>
      <c r="BM105" s="9"/>
      <c r="BS105" s="9"/>
      <c r="BT105" s="9"/>
      <c r="BW105" s="9"/>
      <c r="BX105" s="9"/>
      <c r="CD105" s="9"/>
      <c r="CE105" s="9"/>
      <c r="CH105" s="9"/>
      <c r="CI105" s="9"/>
      <c r="CO105" s="9"/>
      <c r="CP105" s="9"/>
      <c r="CS105" s="9"/>
      <c r="CT105" s="9"/>
      <c r="CZ105" s="9"/>
      <c r="DA105" s="9"/>
      <c r="DD105" s="9"/>
      <c r="DE105" s="9"/>
      <c r="DK105" s="9"/>
      <c r="DL105" s="9"/>
      <c r="DO105" s="9"/>
      <c r="DP105" s="9"/>
      <c r="DU105" s="8"/>
      <c r="DX105" s="9"/>
      <c r="EE105" s="9"/>
    </row>
    <row r="106" spans="2:135" ht="12.75" x14ac:dyDescent="0.2">
      <c r="B106" s="6"/>
      <c r="C106" s="1"/>
      <c r="D106" s="1"/>
      <c r="K106" s="25"/>
      <c r="L106" s="9"/>
      <c r="M106" s="9"/>
      <c r="W106" s="9"/>
      <c r="X106" s="9"/>
      <c r="AJ106" s="9"/>
      <c r="AL106" s="9"/>
      <c r="AM106" s="9"/>
      <c r="AP106" s="9"/>
      <c r="AQ106" s="9"/>
      <c r="AW106" s="9"/>
      <c r="AX106" s="9"/>
      <c r="BA106" s="9"/>
      <c r="BB106" s="9"/>
      <c r="BH106" s="9"/>
      <c r="BI106" s="9"/>
      <c r="BL106" s="9"/>
      <c r="BM106" s="9"/>
      <c r="BS106" s="9"/>
      <c r="BT106" s="9"/>
      <c r="BW106" s="9"/>
      <c r="BX106" s="9"/>
      <c r="CD106" s="9"/>
      <c r="CE106" s="9"/>
      <c r="CH106" s="9"/>
      <c r="CI106" s="9"/>
      <c r="CO106" s="9"/>
      <c r="CP106" s="9"/>
      <c r="CS106" s="9"/>
      <c r="CT106" s="9"/>
      <c r="CZ106" s="9"/>
      <c r="DA106" s="9"/>
      <c r="DD106" s="9"/>
      <c r="DE106" s="9"/>
      <c r="DK106" s="9"/>
      <c r="DL106" s="9"/>
      <c r="DO106" s="9"/>
      <c r="DP106" s="9"/>
      <c r="DU106" s="8"/>
      <c r="DX106" s="9"/>
      <c r="EE106" s="9"/>
    </row>
    <row r="107" spans="2:135" ht="12.75" x14ac:dyDescent="0.2">
      <c r="B107" s="6"/>
      <c r="C107" s="1"/>
      <c r="D107" s="1"/>
      <c r="K107" s="25"/>
      <c r="L107" s="9"/>
      <c r="M107" s="9"/>
      <c r="W107" s="9"/>
      <c r="X107" s="9"/>
      <c r="AJ107" s="9"/>
      <c r="AL107" s="9"/>
      <c r="AM107" s="9"/>
      <c r="AP107" s="9"/>
      <c r="AQ107" s="9"/>
      <c r="AW107" s="9"/>
      <c r="AX107" s="9"/>
      <c r="BA107" s="9"/>
      <c r="BB107" s="9"/>
      <c r="BH107" s="9"/>
      <c r="BI107" s="9"/>
      <c r="BL107" s="9"/>
      <c r="BM107" s="9"/>
      <c r="BS107" s="9"/>
      <c r="BT107" s="9"/>
      <c r="BW107" s="9"/>
      <c r="BX107" s="9"/>
      <c r="CD107" s="9"/>
      <c r="CE107" s="9"/>
      <c r="CH107" s="9"/>
      <c r="CI107" s="9"/>
      <c r="CO107" s="9"/>
      <c r="CP107" s="9"/>
      <c r="CS107" s="9"/>
      <c r="CT107" s="9"/>
      <c r="CZ107" s="9"/>
      <c r="DA107" s="9"/>
      <c r="DD107" s="9"/>
      <c r="DE107" s="9"/>
      <c r="DK107" s="9"/>
      <c r="DL107" s="9"/>
      <c r="DO107" s="9"/>
      <c r="DP107" s="9"/>
      <c r="DU107" s="8"/>
      <c r="DX107" s="9"/>
      <c r="EE107" s="9"/>
    </row>
    <row r="108" spans="2:135" ht="12.75" x14ac:dyDescent="0.2">
      <c r="B108" s="6"/>
      <c r="C108" s="1"/>
      <c r="D108" s="1"/>
      <c r="K108" s="25"/>
      <c r="L108" s="9"/>
      <c r="M108" s="9"/>
      <c r="W108" s="9"/>
      <c r="X108" s="9"/>
      <c r="AJ108" s="9"/>
      <c r="AL108" s="9"/>
      <c r="AM108" s="9"/>
      <c r="AP108" s="9"/>
      <c r="AQ108" s="9"/>
      <c r="AW108" s="9"/>
      <c r="AX108" s="9"/>
      <c r="BA108" s="9"/>
      <c r="BB108" s="9"/>
      <c r="BH108" s="9"/>
      <c r="BI108" s="9"/>
      <c r="BL108" s="9"/>
      <c r="BM108" s="9"/>
      <c r="BS108" s="9"/>
      <c r="BT108" s="9"/>
      <c r="BW108" s="9"/>
      <c r="BX108" s="9"/>
      <c r="CD108" s="9"/>
      <c r="CE108" s="9"/>
      <c r="CH108" s="9"/>
      <c r="CI108" s="9"/>
      <c r="CO108" s="9"/>
      <c r="CP108" s="9"/>
      <c r="CS108" s="9"/>
      <c r="CT108" s="9"/>
      <c r="CZ108" s="9"/>
      <c r="DA108" s="9"/>
      <c r="DD108" s="9"/>
      <c r="DE108" s="9"/>
      <c r="DK108" s="9"/>
      <c r="DL108" s="9"/>
      <c r="DO108" s="9"/>
      <c r="DP108" s="9"/>
      <c r="DU108" s="8"/>
      <c r="DX108" s="9"/>
      <c r="EE108" s="9"/>
    </row>
    <row r="109" spans="2:135" ht="12.75" x14ac:dyDescent="0.2">
      <c r="B109" s="6"/>
      <c r="C109" s="1"/>
      <c r="D109" s="1"/>
      <c r="K109" s="25"/>
      <c r="L109" s="9"/>
      <c r="M109" s="9"/>
      <c r="W109" s="9"/>
      <c r="X109" s="9"/>
      <c r="AJ109" s="9"/>
      <c r="AL109" s="9"/>
      <c r="AM109" s="9"/>
      <c r="AP109" s="9"/>
      <c r="AQ109" s="9"/>
      <c r="AW109" s="9"/>
      <c r="AX109" s="9"/>
      <c r="BA109" s="9"/>
      <c r="BB109" s="9"/>
      <c r="BH109" s="9"/>
      <c r="BI109" s="9"/>
      <c r="BL109" s="9"/>
      <c r="BM109" s="9"/>
      <c r="BS109" s="9"/>
      <c r="BT109" s="9"/>
      <c r="BW109" s="9"/>
      <c r="BX109" s="9"/>
      <c r="CD109" s="9"/>
      <c r="CE109" s="9"/>
      <c r="CH109" s="9"/>
      <c r="CI109" s="9"/>
      <c r="CO109" s="9"/>
      <c r="CP109" s="9"/>
      <c r="CS109" s="9"/>
      <c r="CT109" s="9"/>
      <c r="CZ109" s="9"/>
      <c r="DA109" s="9"/>
      <c r="DD109" s="9"/>
      <c r="DE109" s="9"/>
      <c r="DK109" s="9"/>
      <c r="DL109" s="9"/>
      <c r="DO109" s="9"/>
      <c r="DP109" s="9"/>
      <c r="DU109" s="8"/>
      <c r="DX109" s="9"/>
      <c r="EE109" s="9"/>
    </row>
    <row r="110" spans="2:135" ht="12.75" x14ac:dyDescent="0.2">
      <c r="B110" s="6"/>
      <c r="C110" s="1"/>
      <c r="D110" s="1"/>
      <c r="K110" s="25"/>
      <c r="L110" s="9"/>
      <c r="M110" s="9"/>
      <c r="W110" s="9"/>
      <c r="X110" s="9"/>
      <c r="AJ110" s="9"/>
      <c r="AL110" s="9"/>
      <c r="AM110" s="9"/>
      <c r="AP110" s="9"/>
      <c r="AQ110" s="9"/>
      <c r="AW110" s="9"/>
      <c r="AX110" s="9"/>
      <c r="BA110" s="9"/>
      <c r="BB110" s="9"/>
      <c r="BH110" s="9"/>
      <c r="BI110" s="9"/>
      <c r="BL110" s="9"/>
      <c r="BM110" s="9"/>
      <c r="BS110" s="9"/>
      <c r="BT110" s="9"/>
      <c r="BW110" s="9"/>
      <c r="BX110" s="9"/>
      <c r="CD110" s="9"/>
      <c r="CE110" s="9"/>
      <c r="CH110" s="9"/>
      <c r="CI110" s="9"/>
      <c r="CO110" s="9"/>
      <c r="CP110" s="9"/>
      <c r="CS110" s="9"/>
      <c r="CT110" s="9"/>
      <c r="CZ110" s="9"/>
      <c r="DA110" s="9"/>
      <c r="DD110" s="9"/>
      <c r="DE110" s="9"/>
      <c r="DK110" s="9"/>
      <c r="DL110" s="9"/>
      <c r="DO110" s="9"/>
      <c r="DP110" s="9"/>
      <c r="DU110" s="8"/>
      <c r="DX110" s="9"/>
      <c r="EE110" s="9"/>
    </row>
    <row r="111" spans="2:135" ht="12.75" x14ac:dyDescent="0.2">
      <c r="B111" s="6"/>
      <c r="C111" s="1"/>
      <c r="D111" s="1"/>
      <c r="K111" s="25"/>
      <c r="L111" s="9"/>
      <c r="M111" s="9"/>
      <c r="W111" s="9"/>
      <c r="X111" s="9"/>
      <c r="AJ111" s="9"/>
      <c r="AL111" s="9"/>
      <c r="AM111" s="9"/>
      <c r="AP111" s="9"/>
      <c r="AQ111" s="9"/>
      <c r="AW111" s="9"/>
      <c r="AX111" s="9"/>
      <c r="BA111" s="9"/>
      <c r="BB111" s="9"/>
      <c r="BH111" s="9"/>
      <c r="BI111" s="9"/>
      <c r="BL111" s="9"/>
      <c r="BM111" s="9"/>
      <c r="BS111" s="9"/>
      <c r="BT111" s="9"/>
      <c r="BW111" s="9"/>
      <c r="BX111" s="9"/>
      <c r="CD111" s="9"/>
      <c r="CE111" s="9"/>
      <c r="CH111" s="9"/>
      <c r="CI111" s="9"/>
      <c r="CO111" s="9"/>
      <c r="CP111" s="9"/>
      <c r="CS111" s="9"/>
      <c r="CT111" s="9"/>
      <c r="CZ111" s="9"/>
      <c r="DA111" s="9"/>
      <c r="DD111" s="9"/>
      <c r="DE111" s="9"/>
      <c r="DK111" s="9"/>
      <c r="DL111" s="9"/>
      <c r="DO111" s="9"/>
      <c r="DP111" s="9"/>
      <c r="DU111" s="8"/>
      <c r="DX111" s="9"/>
      <c r="EE111" s="9"/>
    </row>
    <row r="112" spans="2:135" ht="12.75" x14ac:dyDescent="0.2">
      <c r="B112" s="6"/>
      <c r="C112" s="1"/>
      <c r="D112" s="1"/>
      <c r="K112" s="25"/>
      <c r="L112" s="9"/>
      <c r="M112" s="9"/>
      <c r="W112" s="9"/>
      <c r="X112" s="9"/>
      <c r="AJ112" s="9"/>
      <c r="AL112" s="9"/>
      <c r="AM112" s="9"/>
      <c r="AP112" s="9"/>
      <c r="AQ112" s="9"/>
      <c r="AW112" s="9"/>
      <c r="AX112" s="9"/>
      <c r="BA112" s="9"/>
      <c r="BB112" s="9"/>
      <c r="BH112" s="9"/>
      <c r="BI112" s="9"/>
      <c r="BL112" s="9"/>
      <c r="BM112" s="9"/>
      <c r="BS112" s="9"/>
      <c r="BT112" s="9"/>
      <c r="BW112" s="9"/>
      <c r="BX112" s="9"/>
      <c r="CD112" s="9"/>
      <c r="CE112" s="9"/>
      <c r="CH112" s="9"/>
      <c r="CI112" s="9"/>
      <c r="CO112" s="9"/>
      <c r="CP112" s="9"/>
      <c r="CS112" s="9"/>
      <c r="CT112" s="9"/>
      <c r="CZ112" s="9"/>
      <c r="DA112" s="9"/>
      <c r="DD112" s="9"/>
      <c r="DE112" s="9"/>
      <c r="DK112" s="9"/>
      <c r="DL112" s="9"/>
      <c r="DO112" s="9"/>
      <c r="DP112" s="9"/>
      <c r="DU112" s="8"/>
      <c r="DX112" s="9"/>
      <c r="EE112" s="9"/>
    </row>
    <row r="113" spans="2:135" ht="12.75" x14ac:dyDescent="0.2">
      <c r="B113" s="6"/>
      <c r="C113" s="1"/>
      <c r="D113" s="1"/>
      <c r="K113" s="25"/>
      <c r="L113" s="9"/>
      <c r="M113" s="9"/>
      <c r="W113" s="9"/>
      <c r="X113" s="9"/>
      <c r="AJ113" s="9"/>
      <c r="AL113" s="9"/>
      <c r="AM113" s="9"/>
      <c r="AP113" s="9"/>
      <c r="AQ113" s="9"/>
      <c r="AW113" s="9"/>
      <c r="AX113" s="9"/>
      <c r="BA113" s="9"/>
      <c r="BB113" s="9"/>
      <c r="BH113" s="9"/>
      <c r="BI113" s="9"/>
      <c r="BL113" s="9"/>
      <c r="BM113" s="9"/>
      <c r="BS113" s="9"/>
      <c r="BT113" s="9"/>
      <c r="BW113" s="9"/>
      <c r="BX113" s="9"/>
      <c r="CD113" s="9"/>
      <c r="CE113" s="9"/>
      <c r="CH113" s="9"/>
      <c r="CI113" s="9"/>
      <c r="CO113" s="9"/>
      <c r="CP113" s="9"/>
      <c r="CS113" s="9"/>
      <c r="CT113" s="9"/>
      <c r="CZ113" s="9"/>
      <c r="DA113" s="9"/>
      <c r="DD113" s="9"/>
      <c r="DE113" s="9"/>
      <c r="DK113" s="9"/>
      <c r="DL113" s="9"/>
      <c r="DO113" s="9"/>
      <c r="DP113" s="9"/>
      <c r="DU113" s="8"/>
      <c r="DX113" s="9"/>
      <c r="EE113" s="9"/>
    </row>
    <row r="114" spans="2:135" ht="12.75" x14ac:dyDescent="0.2">
      <c r="B114" s="6"/>
      <c r="C114" s="1"/>
      <c r="D114" s="1"/>
      <c r="K114" s="25"/>
      <c r="L114" s="9"/>
      <c r="M114" s="9"/>
      <c r="W114" s="9"/>
      <c r="X114" s="9"/>
      <c r="AJ114" s="9"/>
      <c r="AL114" s="9"/>
      <c r="AM114" s="9"/>
      <c r="AP114" s="9"/>
      <c r="AQ114" s="9"/>
      <c r="AW114" s="9"/>
      <c r="AX114" s="9"/>
      <c r="BA114" s="9"/>
      <c r="BB114" s="9"/>
      <c r="BH114" s="9"/>
      <c r="BI114" s="9"/>
      <c r="BL114" s="9"/>
      <c r="BM114" s="9"/>
      <c r="BS114" s="9"/>
      <c r="BT114" s="9"/>
      <c r="BW114" s="9"/>
      <c r="BX114" s="9"/>
      <c r="CD114" s="9"/>
      <c r="CE114" s="9"/>
      <c r="CH114" s="9"/>
      <c r="CI114" s="9"/>
      <c r="CO114" s="9"/>
      <c r="CP114" s="9"/>
      <c r="CS114" s="9"/>
      <c r="CT114" s="9"/>
      <c r="CZ114" s="9"/>
      <c r="DA114" s="9"/>
      <c r="DD114" s="9"/>
      <c r="DE114" s="9"/>
      <c r="DK114" s="9"/>
      <c r="DL114" s="9"/>
      <c r="DO114" s="9"/>
      <c r="DP114" s="9"/>
      <c r="DU114" s="8"/>
      <c r="DX114" s="9"/>
      <c r="EE114" s="9"/>
    </row>
    <row r="115" spans="2:135" ht="12.75" x14ac:dyDescent="0.2">
      <c r="B115" s="6"/>
      <c r="C115" s="1"/>
      <c r="D115" s="1"/>
      <c r="K115" s="25"/>
      <c r="L115" s="9"/>
      <c r="M115" s="9"/>
      <c r="W115" s="9"/>
      <c r="X115" s="9"/>
      <c r="AJ115" s="9"/>
      <c r="AL115" s="9"/>
      <c r="AM115" s="9"/>
      <c r="AP115" s="9"/>
      <c r="AQ115" s="9"/>
      <c r="AW115" s="9"/>
      <c r="AX115" s="9"/>
      <c r="BA115" s="9"/>
      <c r="BB115" s="9"/>
      <c r="BH115" s="9"/>
      <c r="BI115" s="9"/>
      <c r="BL115" s="9"/>
      <c r="BM115" s="9"/>
      <c r="BS115" s="9"/>
      <c r="BT115" s="9"/>
      <c r="BW115" s="9"/>
      <c r="BX115" s="9"/>
      <c r="CD115" s="9"/>
      <c r="CE115" s="9"/>
      <c r="CH115" s="9"/>
      <c r="CI115" s="9"/>
      <c r="CO115" s="9"/>
      <c r="CP115" s="9"/>
      <c r="CS115" s="9"/>
      <c r="CT115" s="9"/>
      <c r="CZ115" s="9"/>
      <c r="DA115" s="9"/>
      <c r="DD115" s="9"/>
      <c r="DE115" s="9"/>
      <c r="DK115" s="9"/>
      <c r="DL115" s="9"/>
      <c r="DO115" s="9"/>
      <c r="DP115" s="9"/>
      <c r="DU115" s="8"/>
      <c r="DX115" s="9"/>
      <c r="EE115" s="9"/>
    </row>
    <row r="116" spans="2:135" ht="12.75" x14ac:dyDescent="0.2">
      <c r="B116" s="6"/>
      <c r="C116" s="1"/>
      <c r="D116" s="1"/>
      <c r="K116" s="25"/>
      <c r="L116" s="9"/>
      <c r="M116" s="9"/>
      <c r="W116" s="9"/>
      <c r="X116" s="9"/>
      <c r="AJ116" s="9"/>
      <c r="AL116" s="9"/>
      <c r="AM116" s="9"/>
      <c r="AP116" s="9"/>
      <c r="AQ116" s="9"/>
      <c r="AW116" s="9"/>
      <c r="AX116" s="9"/>
      <c r="BA116" s="9"/>
      <c r="BB116" s="9"/>
      <c r="BH116" s="9"/>
      <c r="BI116" s="9"/>
      <c r="BL116" s="9"/>
      <c r="BM116" s="9"/>
      <c r="BS116" s="9"/>
      <c r="BT116" s="9"/>
      <c r="BW116" s="9"/>
      <c r="BX116" s="9"/>
      <c r="CD116" s="9"/>
      <c r="CE116" s="9"/>
      <c r="CH116" s="9"/>
      <c r="CI116" s="9"/>
      <c r="CO116" s="9"/>
      <c r="CP116" s="9"/>
      <c r="CS116" s="9"/>
      <c r="CT116" s="9"/>
      <c r="CZ116" s="9"/>
      <c r="DA116" s="9"/>
      <c r="DD116" s="9"/>
      <c r="DE116" s="9"/>
      <c r="DK116" s="9"/>
      <c r="DL116" s="9"/>
      <c r="DO116" s="9"/>
      <c r="DP116" s="9"/>
      <c r="DU116" s="8"/>
      <c r="DX116" s="9"/>
      <c r="EE116" s="9"/>
    </row>
    <row r="117" spans="2:135" ht="12.75" x14ac:dyDescent="0.2">
      <c r="B117" s="6"/>
      <c r="C117" s="1"/>
      <c r="D117" s="1"/>
      <c r="K117" s="25"/>
      <c r="L117" s="9"/>
      <c r="M117" s="9"/>
      <c r="W117" s="9"/>
      <c r="X117" s="9"/>
      <c r="AJ117" s="9"/>
      <c r="AL117" s="9"/>
      <c r="AM117" s="9"/>
      <c r="AP117" s="9"/>
      <c r="AQ117" s="9"/>
      <c r="AW117" s="9"/>
      <c r="AX117" s="9"/>
      <c r="BA117" s="9"/>
      <c r="BB117" s="9"/>
      <c r="BH117" s="9"/>
      <c r="BI117" s="9"/>
      <c r="BL117" s="9"/>
      <c r="BM117" s="9"/>
      <c r="BS117" s="9"/>
      <c r="BT117" s="9"/>
      <c r="BW117" s="9"/>
      <c r="BX117" s="9"/>
      <c r="CD117" s="9"/>
      <c r="CE117" s="9"/>
      <c r="CH117" s="9"/>
      <c r="CI117" s="9"/>
      <c r="CO117" s="9"/>
      <c r="CP117" s="9"/>
      <c r="CS117" s="9"/>
      <c r="CT117" s="9"/>
      <c r="CZ117" s="9"/>
      <c r="DA117" s="9"/>
      <c r="DD117" s="9"/>
      <c r="DE117" s="9"/>
      <c r="DK117" s="9"/>
      <c r="DL117" s="9"/>
      <c r="DO117" s="9"/>
      <c r="DP117" s="9"/>
      <c r="DU117" s="8"/>
      <c r="DX117" s="9"/>
      <c r="EE117" s="9"/>
    </row>
    <row r="118" spans="2:135" ht="12.75" x14ac:dyDescent="0.2">
      <c r="B118" s="6"/>
      <c r="C118" s="1"/>
      <c r="D118" s="1"/>
      <c r="K118" s="25"/>
      <c r="L118" s="9"/>
      <c r="M118" s="9"/>
      <c r="W118" s="9"/>
      <c r="X118" s="9"/>
      <c r="AJ118" s="9"/>
      <c r="AL118" s="9"/>
      <c r="AM118" s="9"/>
      <c r="AP118" s="9"/>
      <c r="AQ118" s="9"/>
      <c r="AW118" s="9"/>
      <c r="AX118" s="9"/>
      <c r="BA118" s="9"/>
      <c r="BB118" s="9"/>
      <c r="BH118" s="9"/>
      <c r="BI118" s="9"/>
      <c r="BL118" s="9"/>
      <c r="BM118" s="9"/>
      <c r="BS118" s="9"/>
      <c r="BT118" s="9"/>
      <c r="BW118" s="9"/>
      <c r="BX118" s="9"/>
      <c r="CD118" s="9"/>
      <c r="CE118" s="9"/>
      <c r="CH118" s="9"/>
      <c r="CI118" s="9"/>
      <c r="CO118" s="9"/>
      <c r="CP118" s="9"/>
      <c r="CS118" s="9"/>
      <c r="CT118" s="9"/>
      <c r="CZ118" s="9"/>
      <c r="DA118" s="9"/>
      <c r="DD118" s="9"/>
      <c r="DE118" s="9"/>
      <c r="DK118" s="9"/>
      <c r="DL118" s="9"/>
      <c r="DO118" s="9"/>
      <c r="DP118" s="9"/>
      <c r="DU118" s="8"/>
      <c r="DX118" s="9"/>
      <c r="EE118" s="9"/>
    </row>
    <row r="119" spans="2:135" ht="12.75" x14ac:dyDescent="0.2">
      <c r="B119" s="6"/>
      <c r="C119" s="1"/>
      <c r="D119" s="1"/>
      <c r="K119" s="25"/>
      <c r="L119" s="9"/>
      <c r="M119" s="9"/>
      <c r="W119" s="9"/>
      <c r="X119" s="9"/>
      <c r="AJ119" s="9"/>
      <c r="AL119" s="9"/>
      <c r="AM119" s="9"/>
      <c r="AP119" s="9"/>
      <c r="AQ119" s="9"/>
      <c r="AW119" s="9"/>
      <c r="AX119" s="9"/>
      <c r="BA119" s="9"/>
      <c r="BB119" s="9"/>
      <c r="BH119" s="9"/>
      <c r="BI119" s="9"/>
      <c r="BL119" s="9"/>
      <c r="BM119" s="9"/>
      <c r="BS119" s="9"/>
      <c r="BT119" s="9"/>
      <c r="BW119" s="9"/>
      <c r="BX119" s="9"/>
      <c r="CD119" s="9"/>
      <c r="CE119" s="9"/>
      <c r="CH119" s="9"/>
      <c r="CI119" s="9"/>
      <c r="CO119" s="9"/>
      <c r="CP119" s="9"/>
      <c r="CS119" s="9"/>
      <c r="CT119" s="9"/>
      <c r="CZ119" s="9"/>
      <c r="DA119" s="9"/>
      <c r="DD119" s="9"/>
      <c r="DE119" s="9"/>
      <c r="DK119" s="9"/>
      <c r="DL119" s="9"/>
      <c r="DO119" s="9"/>
      <c r="DP119" s="9"/>
      <c r="DU119" s="8"/>
      <c r="DX119" s="9"/>
      <c r="EE119" s="9"/>
    </row>
    <row r="120" spans="2:135" ht="12.75" x14ac:dyDescent="0.2">
      <c r="B120" s="6"/>
      <c r="C120" s="1"/>
      <c r="D120" s="1"/>
      <c r="K120" s="25"/>
      <c r="L120" s="9"/>
      <c r="M120" s="9"/>
      <c r="W120" s="9"/>
      <c r="X120" s="9"/>
      <c r="AJ120" s="9"/>
      <c r="AL120" s="9"/>
      <c r="AM120" s="9"/>
      <c r="AP120" s="9"/>
      <c r="AQ120" s="9"/>
      <c r="AW120" s="9"/>
      <c r="AX120" s="9"/>
      <c r="BA120" s="9"/>
      <c r="BB120" s="9"/>
      <c r="BH120" s="9"/>
      <c r="BI120" s="9"/>
      <c r="BL120" s="9"/>
      <c r="BM120" s="9"/>
      <c r="BS120" s="9"/>
      <c r="BT120" s="9"/>
      <c r="BW120" s="9"/>
      <c r="BX120" s="9"/>
      <c r="CD120" s="9"/>
      <c r="CE120" s="9"/>
      <c r="CH120" s="9"/>
      <c r="CI120" s="9"/>
      <c r="CO120" s="9"/>
      <c r="CP120" s="9"/>
      <c r="CS120" s="9"/>
      <c r="CT120" s="9"/>
      <c r="CZ120" s="9"/>
      <c r="DA120" s="9"/>
      <c r="DD120" s="9"/>
      <c r="DE120" s="9"/>
      <c r="DK120" s="9"/>
      <c r="DL120" s="9"/>
      <c r="DO120" s="9"/>
      <c r="DP120" s="9"/>
      <c r="DU120" s="8"/>
      <c r="DX120" s="9"/>
      <c r="EE120" s="9"/>
    </row>
    <row r="121" spans="2:135" ht="12.75" x14ac:dyDescent="0.2">
      <c r="B121" s="6"/>
      <c r="C121" s="1"/>
      <c r="D121" s="1"/>
      <c r="K121" s="25"/>
      <c r="L121" s="9"/>
      <c r="M121" s="9"/>
      <c r="W121" s="9"/>
      <c r="X121" s="9"/>
      <c r="AJ121" s="9"/>
      <c r="AL121" s="9"/>
      <c r="AM121" s="9"/>
      <c r="AP121" s="9"/>
      <c r="AQ121" s="9"/>
      <c r="AW121" s="9"/>
      <c r="AX121" s="9"/>
      <c r="BA121" s="9"/>
      <c r="BB121" s="9"/>
      <c r="BH121" s="9"/>
      <c r="BI121" s="9"/>
      <c r="BL121" s="9"/>
      <c r="BM121" s="9"/>
      <c r="BS121" s="9"/>
      <c r="BT121" s="9"/>
      <c r="BW121" s="9"/>
      <c r="BX121" s="9"/>
      <c r="CD121" s="9"/>
      <c r="CE121" s="9"/>
      <c r="CH121" s="9"/>
      <c r="CI121" s="9"/>
      <c r="CO121" s="9"/>
      <c r="CP121" s="9"/>
      <c r="CS121" s="9"/>
      <c r="CT121" s="9"/>
      <c r="CZ121" s="9"/>
      <c r="DA121" s="9"/>
      <c r="DD121" s="9"/>
      <c r="DE121" s="9"/>
      <c r="DK121" s="9"/>
      <c r="DL121" s="9"/>
      <c r="DO121" s="9"/>
      <c r="DP121" s="9"/>
      <c r="DU121" s="8"/>
      <c r="DX121" s="9"/>
      <c r="EE121" s="9"/>
    </row>
    <row r="122" spans="2:135" ht="12.75" x14ac:dyDescent="0.2">
      <c r="B122" s="6"/>
      <c r="C122" s="1"/>
      <c r="D122" s="1"/>
      <c r="K122" s="25"/>
      <c r="L122" s="9"/>
      <c r="M122" s="9"/>
      <c r="W122" s="9"/>
      <c r="X122" s="9"/>
      <c r="AJ122" s="9"/>
      <c r="AL122" s="9"/>
      <c r="AM122" s="9"/>
      <c r="AP122" s="9"/>
      <c r="AQ122" s="9"/>
      <c r="AW122" s="9"/>
      <c r="AX122" s="9"/>
      <c r="BA122" s="9"/>
      <c r="BB122" s="9"/>
      <c r="BH122" s="9"/>
      <c r="BI122" s="9"/>
      <c r="BL122" s="9"/>
      <c r="BM122" s="9"/>
      <c r="BS122" s="9"/>
      <c r="BT122" s="9"/>
      <c r="BW122" s="9"/>
      <c r="BX122" s="9"/>
      <c r="CD122" s="9"/>
      <c r="CE122" s="9"/>
      <c r="CH122" s="9"/>
      <c r="CI122" s="9"/>
      <c r="CO122" s="9"/>
      <c r="CP122" s="9"/>
      <c r="CS122" s="9"/>
      <c r="CT122" s="9"/>
      <c r="CZ122" s="9"/>
      <c r="DA122" s="9"/>
      <c r="DD122" s="9"/>
      <c r="DE122" s="9"/>
      <c r="DK122" s="9"/>
      <c r="DL122" s="9"/>
      <c r="DO122" s="9"/>
      <c r="DP122" s="9"/>
      <c r="DU122" s="8"/>
      <c r="DX122" s="9"/>
      <c r="EE122" s="9"/>
    </row>
    <row r="123" spans="2:135" ht="12.75" x14ac:dyDescent="0.2">
      <c r="B123" s="6"/>
      <c r="C123" s="1"/>
      <c r="D123" s="1"/>
      <c r="K123" s="25"/>
      <c r="L123" s="9"/>
      <c r="M123" s="9"/>
      <c r="W123" s="9"/>
      <c r="X123" s="9"/>
      <c r="AJ123" s="9"/>
      <c r="AL123" s="9"/>
      <c r="AM123" s="9"/>
      <c r="AP123" s="9"/>
      <c r="AQ123" s="9"/>
      <c r="AW123" s="9"/>
      <c r="AX123" s="9"/>
      <c r="BA123" s="9"/>
      <c r="BB123" s="9"/>
      <c r="BH123" s="9"/>
      <c r="BI123" s="9"/>
      <c r="BL123" s="9"/>
      <c r="BM123" s="9"/>
      <c r="BS123" s="9"/>
      <c r="BT123" s="9"/>
      <c r="BW123" s="9"/>
      <c r="BX123" s="9"/>
      <c r="CD123" s="9"/>
      <c r="CE123" s="9"/>
      <c r="CH123" s="9"/>
      <c r="CI123" s="9"/>
      <c r="CO123" s="9"/>
      <c r="CP123" s="9"/>
      <c r="CS123" s="9"/>
      <c r="CT123" s="9"/>
      <c r="CZ123" s="9"/>
      <c r="DA123" s="9"/>
      <c r="DD123" s="9"/>
      <c r="DE123" s="9"/>
      <c r="DK123" s="9"/>
      <c r="DL123" s="9"/>
      <c r="DO123" s="9"/>
      <c r="DP123" s="9"/>
      <c r="DU123" s="8"/>
      <c r="DX123" s="9"/>
      <c r="EE123" s="9"/>
    </row>
    <row r="124" spans="2:135" ht="12.75" x14ac:dyDescent="0.2">
      <c r="B124" s="6"/>
      <c r="C124" s="1"/>
      <c r="D124" s="1"/>
      <c r="K124" s="25"/>
      <c r="L124" s="9"/>
      <c r="M124" s="9"/>
      <c r="W124" s="9"/>
      <c r="X124" s="9"/>
      <c r="AJ124" s="9"/>
      <c r="AL124" s="9"/>
      <c r="AM124" s="9"/>
      <c r="AP124" s="9"/>
      <c r="AQ124" s="9"/>
      <c r="AW124" s="9"/>
      <c r="AX124" s="9"/>
      <c r="BA124" s="9"/>
      <c r="BB124" s="9"/>
      <c r="BH124" s="9"/>
      <c r="BI124" s="9"/>
      <c r="BL124" s="9"/>
      <c r="BM124" s="9"/>
      <c r="BS124" s="9"/>
      <c r="BT124" s="9"/>
      <c r="BW124" s="9"/>
      <c r="BX124" s="9"/>
      <c r="CD124" s="9"/>
      <c r="CE124" s="9"/>
      <c r="CH124" s="9"/>
      <c r="CI124" s="9"/>
      <c r="CO124" s="9"/>
      <c r="CP124" s="9"/>
      <c r="CS124" s="9"/>
      <c r="CT124" s="9"/>
      <c r="CZ124" s="9"/>
      <c r="DA124" s="9"/>
      <c r="DD124" s="9"/>
      <c r="DE124" s="9"/>
      <c r="DK124" s="9"/>
      <c r="DL124" s="9"/>
      <c r="DO124" s="9"/>
      <c r="DP124" s="9"/>
      <c r="DU124" s="8"/>
      <c r="DX124" s="9"/>
      <c r="EE124" s="9"/>
    </row>
    <row r="125" spans="2:135" ht="12.75" x14ac:dyDescent="0.2">
      <c r="B125" s="6"/>
      <c r="C125" s="1"/>
      <c r="D125" s="1"/>
      <c r="K125" s="25"/>
      <c r="L125" s="9"/>
      <c r="M125" s="9"/>
      <c r="W125" s="9"/>
      <c r="X125" s="9"/>
      <c r="AJ125" s="9"/>
      <c r="AL125" s="9"/>
      <c r="AM125" s="9"/>
      <c r="AP125" s="9"/>
      <c r="AQ125" s="9"/>
      <c r="AW125" s="9"/>
      <c r="AX125" s="9"/>
      <c r="BA125" s="9"/>
      <c r="BB125" s="9"/>
      <c r="BH125" s="9"/>
      <c r="BI125" s="9"/>
      <c r="BL125" s="9"/>
      <c r="BM125" s="9"/>
      <c r="BS125" s="9"/>
      <c r="BT125" s="9"/>
      <c r="BW125" s="9"/>
      <c r="BX125" s="9"/>
      <c r="CD125" s="9"/>
      <c r="CE125" s="9"/>
      <c r="CH125" s="9"/>
      <c r="CI125" s="9"/>
      <c r="CO125" s="9"/>
      <c r="CP125" s="9"/>
      <c r="CS125" s="9"/>
      <c r="CT125" s="9"/>
      <c r="CZ125" s="9"/>
      <c r="DA125" s="9"/>
      <c r="DD125" s="9"/>
      <c r="DE125" s="9"/>
      <c r="DK125" s="9"/>
      <c r="DL125" s="9"/>
      <c r="DO125" s="9"/>
      <c r="DP125" s="9"/>
      <c r="DU125" s="8"/>
      <c r="DX125" s="9"/>
      <c r="EE125" s="9"/>
    </row>
    <row r="126" spans="2:135" ht="12.75" x14ac:dyDescent="0.2">
      <c r="B126" s="6"/>
      <c r="C126" s="1"/>
      <c r="D126" s="1"/>
      <c r="K126" s="25"/>
      <c r="L126" s="9"/>
      <c r="M126" s="9"/>
      <c r="W126" s="9"/>
      <c r="X126" s="9"/>
      <c r="AJ126" s="9"/>
      <c r="AL126" s="9"/>
      <c r="AM126" s="9"/>
      <c r="AP126" s="9"/>
      <c r="AQ126" s="9"/>
      <c r="AW126" s="9"/>
      <c r="AX126" s="9"/>
      <c r="BA126" s="9"/>
      <c r="BB126" s="9"/>
      <c r="BH126" s="9"/>
      <c r="BI126" s="9"/>
      <c r="BL126" s="9"/>
      <c r="BM126" s="9"/>
      <c r="BS126" s="9"/>
      <c r="BT126" s="9"/>
      <c r="BW126" s="9"/>
      <c r="BX126" s="9"/>
      <c r="CD126" s="9"/>
      <c r="CE126" s="9"/>
      <c r="CH126" s="9"/>
      <c r="CI126" s="9"/>
      <c r="CO126" s="9"/>
      <c r="CP126" s="9"/>
      <c r="CS126" s="9"/>
      <c r="CT126" s="9"/>
      <c r="CZ126" s="9"/>
      <c r="DA126" s="9"/>
      <c r="DD126" s="9"/>
      <c r="DE126" s="9"/>
      <c r="DK126" s="9"/>
      <c r="DL126" s="9"/>
      <c r="DO126" s="9"/>
      <c r="DP126" s="9"/>
      <c r="DU126" s="8"/>
      <c r="DX126" s="9"/>
      <c r="EE126" s="9"/>
    </row>
    <row r="127" spans="2:135" ht="12.75" x14ac:dyDescent="0.2">
      <c r="B127" s="6"/>
      <c r="C127" s="1"/>
      <c r="D127" s="1"/>
      <c r="K127" s="25"/>
      <c r="L127" s="9"/>
      <c r="M127" s="9"/>
      <c r="W127" s="9"/>
      <c r="X127" s="9"/>
      <c r="AJ127" s="9"/>
      <c r="AL127" s="9"/>
      <c r="AM127" s="9"/>
      <c r="AP127" s="9"/>
      <c r="AQ127" s="9"/>
      <c r="AW127" s="9"/>
      <c r="AX127" s="9"/>
      <c r="BA127" s="9"/>
      <c r="BB127" s="9"/>
      <c r="BH127" s="9"/>
      <c r="BI127" s="9"/>
      <c r="BL127" s="9"/>
      <c r="BM127" s="9"/>
      <c r="BS127" s="9"/>
      <c r="BT127" s="9"/>
      <c r="BW127" s="9"/>
      <c r="BX127" s="9"/>
      <c r="CD127" s="9"/>
      <c r="CE127" s="9"/>
      <c r="CH127" s="9"/>
      <c r="CI127" s="9"/>
      <c r="CO127" s="9"/>
      <c r="CP127" s="9"/>
      <c r="CS127" s="9"/>
      <c r="CT127" s="9"/>
      <c r="CZ127" s="9"/>
      <c r="DA127" s="9"/>
      <c r="DD127" s="9"/>
      <c r="DE127" s="9"/>
      <c r="DK127" s="9"/>
      <c r="DL127" s="9"/>
      <c r="DO127" s="9"/>
      <c r="DP127" s="9"/>
      <c r="DU127" s="8"/>
      <c r="DX127" s="9"/>
      <c r="EE127" s="9"/>
    </row>
    <row r="128" spans="2:135" ht="12.75" x14ac:dyDescent="0.2">
      <c r="B128" s="6"/>
      <c r="C128" s="1"/>
      <c r="D128" s="1"/>
      <c r="K128" s="25"/>
      <c r="L128" s="9"/>
      <c r="M128" s="9"/>
      <c r="W128" s="9"/>
      <c r="X128" s="9"/>
      <c r="AJ128" s="9"/>
      <c r="AL128" s="9"/>
      <c r="AM128" s="9"/>
      <c r="AP128" s="9"/>
      <c r="AQ128" s="9"/>
      <c r="AW128" s="9"/>
      <c r="AX128" s="9"/>
      <c r="BA128" s="9"/>
      <c r="BB128" s="9"/>
      <c r="BH128" s="9"/>
      <c r="BI128" s="9"/>
      <c r="BL128" s="9"/>
      <c r="BM128" s="9"/>
      <c r="BS128" s="9"/>
      <c r="BT128" s="9"/>
      <c r="BW128" s="9"/>
      <c r="BX128" s="9"/>
      <c r="CD128" s="9"/>
      <c r="CE128" s="9"/>
      <c r="CH128" s="9"/>
      <c r="CI128" s="9"/>
      <c r="CO128" s="9"/>
      <c r="CP128" s="9"/>
      <c r="CS128" s="9"/>
      <c r="CT128" s="9"/>
      <c r="CZ128" s="9"/>
      <c r="DA128" s="9"/>
      <c r="DD128" s="9"/>
      <c r="DE128" s="9"/>
      <c r="DK128" s="9"/>
      <c r="DL128" s="9"/>
      <c r="DO128" s="9"/>
      <c r="DP128" s="9"/>
      <c r="DU128" s="8"/>
      <c r="DX128" s="9"/>
      <c r="EE128" s="9"/>
    </row>
    <row r="129" spans="2:135" ht="12.75" x14ac:dyDescent="0.2">
      <c r="B129" s="6"/>
      <c r="C129" s="1"/>
      <c r="D129" s="1"/>
      <c r="K129" s="25"/>
      <c r="L129" s="9"/>
      <c r="M129" s="9"/>
      <c r="W129" s="9"/>
      <c r="X129" s="9"/>
      <c r="AJ129" s="9"/>
      <c r="AL129" s="9"/>
      <c r="AM129" s="9"/>
      <c r="AP129" s="9"/>
      <c r="AQ129" s="9"/>
      <c r="AW129" s="9"/>
      <c r="AX129" s="9"/>
      <c r="BA129" s="9"/>
      <c r="BB129" s="9"/>
      <c r="BH129" s="9"/>
      <c r="BI129" s="9"/>
      <c r="BL129" s="9"/>
      <c r="BM129" s="9"/>
      <c r="BS129" s="9"/>
      <c r="BT129" s="9"/>
      <c r="BW129" s="9"/>
      <c r="BX129" s="9"/>
      <c r="CD129" s="9"/>
      <c r="CE129" s="9"/>
      <c r="CH129" s="9"/>
      <c r="CI129" s="9"/>
      <c r="CO129" s="9"/>
      <c r="CP129" s="9"/>
      <c r="CS129" s="9"/>
      <c r="CT129" s="9"/>
      <c r="CZ129" s="9"/>
      <c r="DA129" s="9"/>
      <c r="DD129" s="9"/>
      <c r="DE129" s="9"/>
      <c r="DK129" s="9"/>
      <c r="DL129" s="9"/>
      <c r="DO129" s="9"/>
      <c r="DP129" s="9"/>
      <c r="DU129" s="8"/>
      <c r="DX129" s="9"/>
      <c r="EE129" s="9"/>
    </row>
    <row r="130" spans="2:135" ht="12.75" x14ac:dyDescent="0.2">
      <c r="B130" s="6"/>
      <c r="C130" s="1"/>
      <c r="D130" s="1"/>
      <c r="K130" s="25"/>
      <c r="L130" s="9"/>
      <c r="M130" s="9"/>
      <c r="W130" s="9"/>
      <c r="X130" s="9"/>
      <c r="AJ130" s="9"/>
      <c r="AL130" s="9"/>
      <c r="AM130" s="9"/>
      <c r="AP130" s="9"/>
      <c r="AQ130" s="9"/>
      <c r="AW130" s="9"/>
      <c r="AX130" s="9"/>
      <c r="BA130" s="9"/>
      <c r="BB130" s="9"/>
      <c r="BH130" s="9"/>
      <c r="BI130" s="9"/>
      <c r="BL130" s="9"/>
      <c r="BM130" s="9"/>
      <c r="BS130" s="9"/>
      <c r="BT130" s="9"/>
      <c r="BW130" s="9"/>
      <c r="BX130" s="9"/>
      <c r="CD130" s="9"/>
      <c r="CE130" s="9"/>
      <c r="CH130" s="9"/>
      <c r="CI130" s="9"/>
      <c r="CO130" s="9"/>
      <c r="CP130" s="9"/>
      <c r="CS130" s="9"/>
      <c r="CT130" s="9"/>
      <c r="CZ130" s="9"/>
      <c r="DA130" s="9"/>
      <c r="DD130" s="9"/>
      <c r="DE130" s="9"/>
      <c r="DK130" s="9"/>
      <c r="DL130" s="9"/>
      <c r="DO130" s="9"/>
      <c r="DP130" s="9"/>
      <c r="DU130" s="8"/>
      <c r="DX130" s="9"/>
      <c r="EE130" s="9"/>
    </row>
    <row r="131" spans="2:135" ht="12.75" x14ac:dyDescent="0.2">
      <c r="B131" s="6"/>
      <c r="C131" s="1"/>
      <c r="D131" s="1"/>
      <c r="K131" s="25"/>
      <c r="L131" s="9"/>
      <c r="M131" s="9"/>
      <c r="W131" s="9"/>
      <c r="X131" s="9"/>
      <c r="AJ131" s="9"/>
      <c r="AL131" s="9"/>
      <c r="AM131" s="9"/>
      <c r="AP131" s="9"/>
      <c r="AQ131" s="9"/>
      <c r="AW131" s="9"/>
      <c r="AX131" s="9"/>
      <c r="BA131" s="9"/>
      <c r="BB131" s="9"/>
      <c r="BH131" s="9"/>
      <c r="BI131" s="9"/>
      <c r="BL131" s="9"/>
      <c r="BM131" s="9"/>
      <c r="BS131" s="9"/>
      <c r="BT131" s="9"/>
      <c r="BW131" s="9"/>
      <c r="BX131" s="9"/>
      <c r="CD131" s="9"/>
      <c r="CE131" s="9"/>
      <c r="CH131" s="9"/>
      <c r="CI131" s="9"/>
      <c r="CO131" s="9"/>
      <c r="CP131" s="9"/>
      <c r="CS131" s="9"/>
      <c r="CT131" s="9"/>
      <c r="CZ131" s="9"/>
      <c r="DA131" s="9"/>
      <c r="DD131" s="9"/>
      <c r="DE131" s="9"/>
      <c r="DK131" s="9"/>
      <c r="DL131" s="9"/>
      <c r="DO131" s="9"/>
      <c r="DP131" s="9"/>
      <c r="DU131" s="8"/>
      <c r="DX131" s="9"/>
      <c r="EE131" s="9"/>
    </row>
    <row r="132" spans="2:135" ht="12.75" x14ac:dyDescent="0.2">
      <c r="B132" s="6"/>
      <c r="C132" s="1"/>
      <c r="D132" s="1"/>
      <c r="K132" s="25"/>
      <c r="L132" s="9"/>
      <c r="M132" s="9"/>
      <c r="W132" s="9"/>
      <c r="X132" s="9"/>
      <c r="AJ132" s="9"/>
      <c r="AL132" s="9"/>
      <c r="AM132" s="9"/>
      <c r="AP132" s="9"/>
      <c r="AQ132" s="9"/>
      <c r="AW132" s="9"/>
      <c r="AX132" s="9"/>
      <c r="BA132" s="9"/>
      <c r="BB132" s="9"/>
      <c r="BH132" s="9"/>
      <c r="BI132" s="9"/>
      <c r="BL132" s="9"/>
      <c r="BM132" s="9"/>
      <c r="BS132" s="9"/>
      <c r="BT132" s="9"/>
      <c r="BW132" s="9"/>
      <c r="BX132" s="9"/>
      <c r="CD132" s="9"/>
      <c r="CE132" s="9"/>
      <c r="CH132" s="9"/>
      <c r="CI132" s="9"/>
      <c r="CO132" s="9"/>
      <c r="CP132" s="9"/>
      <c r="CS132" s="9"/>
      <c r="CT132" s="9"/>
      <c r="CZ132" s="9"/>
      <c r="DA132" s="9"/>
      <c r="DD132" s="9"/>
      <c r="DE132" s="9"/>
      <c r="DK132" s="9"/>
      <c r="DL132" s="9"/>
      <c r="DO132" s="9"/>
      <c r="DP132" s="9"/>
      <c r="DU132" s="8"/>
      <c r="DX132" s="9"/>
      <c r="EE132" s="9"/>
    </row>
    <row r="133" spans="2:135" ht="12.75" x14ac:dyDescent="0.2">
      <c r="B133" s="6"/>
      <c r="C133" s="1"/>
      <c r="D133" s="1"/>
      <c r="K133" s="25"/>
      <c r="L133" s="9"/>
      <c r="M133" s="9"/>
      <c r="W133" s="9"/>
      <c r="X133" s="9"/>
      <c r="AJ133" s="9"/>
      <c r="AL133" s="9"/>
      <c r="AM133" s="9"/>
      <c r="AP133" s="9"/>
      <c r="AQ133" s="9"/>
      <c r="AW133" s="9"/>
      <c r="AX133" s="9"/>
      <c r="BA133" s="9"/>
      <c r="BB133" s="9"/>
      <c r="BH133" s="9"/>
      <c r="BI133" s="9"/>
      <c r="BL133" s="9"/>
      <c r="BM133" s="9"/>
      <c r="BS133" s="9"/>
      <c r="BT133" s="9"/>
      <c r="BW133" s="9"/>
      <c r="BX133" s="9"/>
      <c r="CD133" s="9"/>
      <c r="CE133" s="9"/>
      <c r="CH133" s="9"/>
      <c r="CI133" s="9"/>
      <c r="CO133" s="9"/>
      <c r="CP133" s="9"/>
      <c r="CS133" s="9"/>
      <c r="CT133" s="9"/>
      <c r="CZ133" s="9"/>
      <c r="DA133" s="9"/>
      <c r="DD133" s="9"/>
      <c r="DE133" s="9"/>
      <c r="DK133" s="9"/>
      <c r="DL133" s="9"/>
      <c r="DO133" s="9"/>
      <c r="DP133" s="9"/>
      <c r="DU133" s="8"/>
      <c r="DX133" s="9"/>
      <c r="EE133" s="9"/>
    </row>
    <row r="134" spans="2:135" ht="12.75" x14ac:dyDescent="0.2">
      <c r="B134" s="6"/>
      <c r="C134" s="1"/>
      <c r="D134" s="1"/>
      <c r="K134" s="25"/>
      <c r="L134" s="9"/>
      <c r="M134" s="9"/>
      <c r="W134" s="9"/>
      <c r="X134" s="9"/>
      <c r="AJ134" s="9"/>
      <c r="AL134" s="9"/>
      <c r="AM134" s="9"/>
      <c r="AP134" s="9"/>
      <c r="AQ134" s="9"/>
      <c r="AW134" s="9"/>
      <c r="AX134" s="9"/>
      <c r="BA134" s="9"/>
      <c r="BB134" s="9"/>
      <c r="BH134" s="9"/>
      <c r="BI134" s="9"/>
      <c r="BL134" s="9"/>
      <c r="BM134" s="9"/>
      <c r="BS134" s="9"/>
      <c r="BT134" s="9"/>
      <c r="BW134" s="9"/>
      <c r="BX134" s="9"/>
      <c r="CD134" s="9"/>
      <c r="CE134" s="9"/>
      <c r="CH134" s="9"/>
      <c r="CI134" s="9"/>
      <c r="CO134" s="9"/>
      <c r="CP134" s="9"/>
      <c r="CS134" s="9"/>
      <c r="CT134" s="9"/>
      <c r="CZ134" s="9"/>
      <c r="DA134" s="9"/>
      <c r="DD134" s="9"/>
      <c r="DE134" s="9"/>
      <c r="DK134" s="9"/>
      <c r="DL134" s="9"/>
      <c r="DO134" s="9"/>
      <c r="DP134" s="9"/>
      <c r="DU134" s="8"/>
      <c r="DX134" s="9"/>
      <c r="EE134" s="9"/>
    </row>
    <row r="135" spans="2:135" ht="12.75" x14ac:dyDescent="0.2">
      <c r="B135" s="6"/>
      <c r="C135" s="1"/>
      <c r="D135" s="1"/>
      <c r="K135" s="25"/>
      <c r="L135" s="9"/>
      <c r="M135" s="9"/>
      <c r="W135" s="9"/>
      <c r="X135" s="9"/>
      <c r="AJ135" s="9"/>
      <c r="AL135" s="9"/>
      <c r="AM135" s="9"/>
      <c r="AP135" s="9"/>
      <c r="AQ135" s="9"/>
      <c r="AW135" s="9"/>
      <c r="AX135" s="9"/>
      <c r="BA135" s="9"/>
      <c r="BB135" s="9"/>
      <c r="BH135" s="9"/>
      <c r="BI135" s="9"/>
      <c r="BL135" s="9"/>
      <c r="BM135" s="9"/>
      <c r="BS135" s="9"/>
      <c r="BT135" s="9"/>
      <c r="BW135" s="9"/>
      <c r="BX135" s="9"/>
      <c r="CD135" s="9"/>
      <c r="CE135" s="9"/>
      <c r="CH135" s="9"/>
      <c r="CI135" s="9"/>
      <c r="CO135" s="9"/>
      <c r="CP135" s="9"/>
      <c r="CS135" s="9"/>
      <c r="CT135" s="9"/>
      <c r="CZ135" s="9"/>
      <c r="DA135" s="9"/>
      <c r="DD135" s="9"/>
      <c r="DE135" s="9"/>
      <c r="DK135" s="9"/>
      <c r="DL135" s="9"/>
      <c r="DO135" s="9"/>
      <c r="DP135" s="9"/>
      <c r="DU135" s="8"/>
      <c r="DX135" s="9"/>
      <c r="EE135" s="9"/>
    </row>
    <row r="136" spans="2:135" ht="12.75" x14ac:dyDescent="0.2">
      <c r="B136" s="6"/>
      <c r="C136" s="1"/>
      <c r="D136" s="1"/>
      <c r="K136" s="25"/>
      <c r="L136" s="9"/>
      <c r="M136" s="9"/>
      <c r="W136" s="9"/>
      <c r="X136" s="9"/>
      <c r="AJ136" s="9"/>
      <c r="AL136" s="9"/>
      <c r="AM136" s="9"/>
      <c r="AP136" s="9"/>
      <c r="AQ136" s="9"/>
      <c r="AW136" s="9"/>
      <c r="AX136" s="9"/>
      <c r="BA136" s="9"/>
      <c r="BB136" s="9"/>
      <c r="BH136" s="9"/>
      <c r="BI136" s="9"/>
      <c r="BL136" s="9"/>
      <c r="BM136" s="9"/>
      <c r="BS136" s="9"/>
      <c r="BT136" s="9"/>
      <c r="BW136" s="9"/>
      <c r="BX136" s="9"/>
      <c r="CD136" s="9"/>
      <c r="CE136" s="9"/>
      <c r="CH136" s="9"/>
      <c r="CI136" s="9"/>
      <c r="CO136" s="9"/>
      <c r="CP136" s="9"/>
      <c r="CS136" s="9"/>
      <c r="CT136" s="9"/>
      <c r="CZ136" s="9"/>
      <c r="DA136" s="9"/>
      <c r="DD136" s="9"/>
      <c r="DE136" s="9"/>
      <c r="DK136" s="9"/>
      <c r="DL136" s="9"/>
      <c r="DO136" s="9"/>
      <c r="DP136" s="9"/>
      <c r="DU136" s="8"/>
      <c r="DX136" s="9"/>
      <c r="EE136" s="9"/>
    </row>
    <row r="137" spans="2:135" ht="12.75" x14ac:dyDescent="0.2">
      <c r="B137" s="6"/>
      <c r="C137" s="1"/>
      <c r="D137" s="1"/>
      <c r="K137" s="25"/>
      <c r="L137" s="9"/>
      <c r="M137" s="9"/>
      <c r="W137" s="9"/>
      <c r="X137" s="9"/>
      <c r="AJ137" s="9"/>
      <c r="AL137" s="9"/>
      <c r="AM137" s="9"/>
      <c r="AP137" s="9"/>
      <c r="AQ137" s="9"/>
      <c r="AW137" s="9"/>
      <c r="AX137" s="9"/>
      <c r="BA137" s="9"/>
      <c r="BB137" s="9"/>
      <c r="BH137" s="9"/>
      <c r="BI137" s="9"/>
      <c r="BL137" s="9"/>
      <c r="BM137" s="9"/>
      <c r="BS137" s="9"/>
      <c r="BT137" s="9"/>
      <c r="BW137" s="9"/>
      <c r="BX137" s="9"/>
      <c r="CD137" s="9"/>
      <c r="CE137" s="9"/>
      <c r="CH137" s="9"/>
      <c r="CI137" s="9"/>
      <c r="CO137" s="9"/>
      <c r="CP137" s="9"/>
      <c r="CS137" s="9"/>
      <c r="CT137" s="9"/>
      <c r="CZ137" s="9"/>
      <c r="DA137" s="9"/>
      <c r="DD137" s="9"/>
      <c r="DE137" s="9"/>
      <c r="DK137" s="9"/>
      <c r="DL137" s="9"/>
      <c r="DO137" s="9"/>
      <c r="DP137" s="9"/>
      <c r="DU137" s="8"/>
      <c r="DX137" s="9"/>
      <c r="EE137" s="9"/>
    </row>
    <row r="138" spans="2:135" ht="12.75" x14ac:dyDescent="0.2">
      <c r="B138" s="6"/>
      <c r="C138" s="1"/>
      <c r="D138" s="1"/>
      <c r="K138" s="25"/>
      <c r="L138" s="9"/>
      <c r="M138" s="9"/>
      <c r="W138" s="9"/>
      <c r="X138" s="9"/>
      <c r="AJ138" s="9"/>
      <c r="AL138" s="9"/>
      <c r="AM138" s="9"/>
      <c r="AP138" s="9"/>
      <c r="AQ138" s="9"/>
      <c r="AW138" s="9"/>
      <c r="AX138" s="9"/>
      <c r="BA138" s="9"/>
      <c r="BB138" s="9"/>
      <c r="BH138" s="9"/>
      <c r="BI138" s="9"/>
      <c r="BL138" s="9"/>
      <c r="BM138" s="9"/>
      <c r="BS138" s="9"/>
      <c r="BT138" s="9"/>
      <c r="BW138" s="9"/>
      <c r="BX138" s="9"/>
      <c r="CD138" s="9"/>
      <c r="CE138" s="9"/>
      <c r="CH138" s="9"/>
      <c r="CI138" s="9"/>
      <c r="CO138" s="9"/>
      <c r="CP138" s="9"/>
      <c r="CS138" s="9"/>
      <c r="CT138" s="9"/>
      <c r="CZ138" s="9"/>
      <c r="DA138" s="9"/>
      <c r="DD138" s="9"/>
      <c r="DE138" s="9"/>
      <c r="DK138" s="9"/>
      <c r="DL138" s="9"/>
      <c r="DO138" s="9"/>
      <c r="DP138" s="9"/>
      <c r="DU138" s="8"/>
      <c r="DX138" s="9"/>
      <c r="EE138" s="9"/>
    </row>
    <row r="139" spans="2:135" ht="12.75" x14ac:dyDescent="0.2">
      <c r="B139" s="6"/>
      <c r="C139" s="1"/>
      <c r="D139" s="1"/>
      <c r="K139" s="25"/>
      <c r="L139" s="9"/>
      <c r="M139" s="9"/>
      <c r="W139" s="9"/>
      <c r="X139" s="9"/>
      <c r="AJ139" s="9"/>
      <c r="AL139" s="9"/>
      <c r="AM139" s="9"/>
      <c r="AP139" s="9"/>
      <c r="AQ139" s="9"/>
      <c r="AW139" s="9"/>
      <c r="AX139" s="9"/>
      <c r="BA139" s="9"/>
      <c r="BB139" s="9"/>
      <c r="BH139" s="9"/>
      <c r="BI139" s="9"/>
      <c r="BL139" s="9"/>
      <c r="BM139" s="9"/>
      <c r="BS139" s="9"/>
      <c r="BT139" s="9"/>
      <c r="BW139" s="9"/>
      <c r="BX139" s="9"/>
      <c r="CD139" s="9"/>
      <c r="CE139" s="9"/>
      <c r="CH139" s="9"/>
      <c r="CI139" s="9"/>
      <c r="CO139" s="9"/>
      <c r="CP139" s="9"/>
      <c r="CS139" s="9"/>
      <c r="CT139" s="9"/>
      <c r="CZ139" s="9"/>
      <c r="DA139" s="9"/>
      <c r="DD139" s="9"/>
      <c r="DE139" s="9"/>
      <c r="DK139" s="9"/>
      <c r="DL139" s="9"/>
      <c r="DO139" s="9"/>
      <c r="DP139" s="9"/>
      <c r="DU139" s="8"/>
      <c r="DX139" s="9"/>
      <c r="EE139" s="9"/>
    </row>
    <row r="140" spans="2:135" ht="12.75" x14ac:dyDescent="0.2">
      <c r="B140" s="6"/>
      <c r="C140" s="1"/>
      <c r="D140" s="1"/>
      <c r="K140" s="25"/>
      <c r="L140" s="9"/>
      <c r="M140" s="9"/>
      <c r="W140" s="9"/>
      <c r="X140" s="9"/>
      <c r="AJ140" s="9"/>
      <c r="AL140" s="9"/>
      <c r="AM140" s="9"/>
      <c r="AP140" s="9"/>
      <c r="AQ140" s="9"/>
      <c r="AW140" s="9"/>
      <c r="AX140" s="9"/>
      <c r="BA140" s="9"/>
      <c r="BB140" s="9"/>
      <c r="BH140" s="9"/>
      <c r="BI140" s="9"/>
      <c r="BL140" s="9"/>
      <c r="BM140" s="9"/>
      <c r="BS140" s="9"/>
      <c r="BT140" s="9"/>
      <c r="BW140" s="9"/>
      <c r="BX140" s="9"/>
      <c r="CD140" s="9"/>
      <c r="CE140" s="9"/>
      <c r="CH140" s="9"/>
      <c r="CI140" s="9"/>
      <c r="CO140" s="9"/>
      <c r="CP140" s="9"/>
      <c r="CS140" s="9"/>
      <c r="CT140" s="9"/>
      <c r="CZ140" s="9"/>
      <c r="DA140" s="9"/>
      <c r="DD140" s="9"/>
      <c r="DE140" s="9"/>
      <c r="DK140" s="9"/>
      <c r="DL140" s="9"/>
      <c r="DO140" s="9"/>
      <c r="DP140" s="9"/>
      <c r="DU140" s="8"/>
      <c r="DX140" s="9"/>
      <c r="EE140" s="9"/>
    </row>
    <row r="141" spans="2:135" ht="12.75" x14ac:dyDescent="0.2">
      <c r="B141" s="6"/>
      <c r="C141" s="1"/>
      <c r="D141" s="1"/>
      <c r="K141" s="25"/>
      <c r="L141" s="9"/>
      <c r="M141" s="9"/>
      <c r="W141" s="9"/>
      <c r="X141" s="9"/>
      <c r="AJ141" s="9"/>
      <c r="AL141" s="9"/>
      <c r="AM141" s="9"/>
      <c r="AP141" s="9"/>
      <c r="AQ141" s="9"/>
      <c r="AW141" s="9"/>
      <c r="AX141" s="9"/>
      <c r="BA141" s="9"/>
      <c r="BB141" s="9"/>
      <c r="BH141" s="9"/>
      <c r="BI141" s="9"/>
      <c r="BL141" s="9"/>
      <c r="BM141" s="9"/>
      <c r="BS141" s="9"/>
      <c r="BT141" s="9"/>
      <c r="BW141" s="9"/>
      <c r="BX141" s="9"/>
      <c r="CD141" s="9"/>
      <c r="CE141" s="9"/>
      <c r="CH141" s="9"/>
      <c r="CI141" s="9"/>
      <c r="CO141" s="9"/>
      <c r="CP141" s="9"/>
      <c r="CS141" s="9"/>
      <c r="CT141" s="9"/>
      <c r="CZ141" s="9"/>
      <c r="DA141" s="9"/>
      <c r="DD141" s="9"/>
      <c r="DE141" s="9"/>
      <c r="DK141" s="9"/>
      <c r="DL141" s="9"/>
      <c r="DO141" s="9"/>
      <c r="DP141" s="9"/>
      <c r="DU141" s="8"/>
      <c r="DX141" s="9"/>
      <c r="EE141" s="9"/>
    </row>
    <row r="142" spans="2:135" ht="12.75" x14ac:dyDescent="0.2">
      <c r="B142" s="6"/>
      <c r="C142" s="1"/>
      <c r="D142" s="1"/>
      <c r="K142" s="25"/>
      <c r="L142" s="9"/>
      <c r="M142" s="9"/>
      <c r="W142" s="9"/>
      <c r="X142" s="9"/>
      <c r="AJ142" s="9"/>
      <c r="AL142" s="9"/>
      <c r="AM142" s="9"/>
      <c r="AP142" s="9"/>
      <c r="AQ142" s="9"/>
      <c r="AW142" s="9"/>
      <c r="AX142" s="9"/>
      <c r="BA142" s="9"/>
      <c r="BB142" s="9"/>
      <c r="BH142" s="9"/>
      <c r="BI142" s="9"/>
      <c r="BL142" s="9"/>
      <c r="BM142" s="9"/>
      <c r="BS142" s="9"/>
      <c r="BT142" s="9"/>
      <c r="BW142" s="9"/>
      <c r="BX142" s="9"/>
      <c r="CD142" s="9"/>
      <c r="CE142" s="9"/>
      <c r="CH142" s="9"/>
      <c r="CI142" s="9"/>
      <c r="CO142" s="9"/>
      <c r="CP142" s="9"/>
      <c r="CS142" s="9"/>
      <c r="CT142" s="9"/>
      <c r="CZ142" s="9"/>
      <c r="DA142" s="9"/>
      <c r="DD142" s="9"/>
      <c r="DE142" s="9"/>
      <c r="DK142" s="9"/>
      <c r="DL142" s="9"/>
      <c r="DO142" s="9"/>
      <c r="DP142" s="9"/>
      <c r="DU142" s="8"/>
      <c r="DX142" s="9"/>
      <c r="EE142" s="9"/>
    </row>
    <row r="143" spans="2:135" ht="12.75" x14ac:dyDescent="0.2">
      <c r="B143" s="6"/>
      <c r="C143" s="1"/>
      <c r="D143" s="1"/>
      <c r="K143" s="25"/>
      <c r="L143" s="9"/>
      <c r="M143" s="9"/>
      <c r="W143" s="9"/>
      <c r="X143" s="9"/>
      <c r="AJ143" s="9"/>
      <c r="AL143" s="9"/>
      <c r="AM143" s="9"/>
      <c r="AP143" s="9"/>
      <c r="AQ143" s="9"/>
      <c r="AW143" s="9"/>
      <c r="AX143" s="9"/>
      <c r="BA143" s="9"/>
      <c r="BB143" s="9"/>
      <c r="BH143" s="9"/>
      <c r="BI143" s="9"/>
      <c r="BL143" s="9"/>
      <c r="BM143" s="9"/>
      <c r="BS143" s="9"/>
      <c r="BT143" s="9"/>
      <c r="BW143" s="9"/>
      <c r="BX143" s="9"/>
      <c r="CD143" s="9"/>
      <c r="CE143" s="9"/>
      <c r="CH143" s="9"/>
      <c r="CI143" s="9"/>
      <c r="CO143" s="9"/>
      <c r="CP143" s="9"/>
      <c r="CS143" s="9"/>
      <c r="CT143" s="9"/>
      <c r="CZ143" s="9"/>
      <c r="DA143" s="9"/>
      <c r="DD143" s="9"/>
      <c r="DE143" s="9"/>
      <c r="DK143" s="9"/>
      <c r="DL143" s="9"/>
      <c r="DO143" s="9"/>
      <c r="DP143" s="9"/>
      <c r="DU143" s="8"/>
      <c r="DX143" s="9"/>
      <c r="EE143" s="9"/>
    </row>
    <row r="144" spans="2:135" ht="12.75" x14ac:dyDescent="0.2">
      <c r="B144" s="6"/>
      <c r="C144" s="1"/>
      <c r="D144" s="1"/>
      <c r="K144" s="25"/>
      <c r="L144" s="9"/>
      <c r="M144" s="9"/>
      <c r="W144" s="9"/>
      <c r="X144" s="9"/>
      <c r="AJ144" s="9"/>
      <c r="AL144" s="9"/>
      <c r="AM144" s="9"/>
      <c r="AP144" s="9"/>
      <c r="AQ144" s="9"/>
      <c r="AW144" s="9"/>
      <c r="AX144" s="9"/>
      <c r="BA144" s="9"/>
      <c r="BB144" s="9"/>
      <c r="BH144" s="9"/>
      <c r="BI144" s="9"/>
      <c r="BL144" s="9"/>
      <c r="BM144" s="9"/>
      <c r="BS144" s="9"/>
      <c r="BT144" s="9"/>
      <c r="BW144" s="9"/>
      <c r="BX144" s="9"/>
      <c r="CD144" s="9"/>
      <c r="CE144" s="9"/>
      <c r="CH144" s="9"/>
      <c r="CI144" s="9"/>
      <c r="CO144" s="9"/>
      <c r="CP144" s="9"/>
      <c r="CS144" s="9"/>
      <c r="CT144" s="9"/>
      <c r="CZ144" s="9"/>
      <c r="DA144" s="9"/>
      <c r="DD144" s="9"/>
      <c r="DE144" s="9"/>
      <c r="DK144" s="9"/>
      <c r="DL144" s="9"/>
      <c r="DO144" s="9"/>
      <c r="DP144" s="9"/>
      <c r="DU144" s="8"/>
      <c r="DX144" s="9"/>
      <c r="EE144" s="9"/>
    </row>
    <row r="145" spans="2:135" ht="12.75" x14ac:dyDescent="0.2">
      <c r="B145" s="6"/>
      <c r="C145" s="1"/>
      <c r="D145" s="1"/>
      <c r="K145" s="25"/>
      <c r="L145" s="9"/>
      <c r="M145" s="9"/>
      <c r="W145" s="9"/>
      <c r="X145" s="9"/>
      <c r="AJ145" s="9"/>
      <c r="AL145" s="9"/>
      <c r="AM145" s="9"/>
      <c r="AP145" s="9"/>
      <c r="AQ145" s="9"/>
      <c r="AW145" s="9"/>
      <c r="AX145" s="9"/>
      <c r="BA145" s="9"/>
      <c r="BB145" s="9"/>
      <c r="BH145" s="9"/>
      <c r="BI145" s="9"/>
      <c r="BL145" s="9"/>
      <c r="BM145" s="9"/>
      <c r="BS145" s="9"/>
      <c r="BT145" s="9"/>
      <c r="BW145" s="9"/>
      <c r="BX145" s="9"/>
      <c r="CD145" s="9"/>
      <c r="CE145" s="9"/>
      <c r="CH145" s="9"/>
      <c r="CI145" s="9"/>
      <c r="CO145" s="9"/>
      <c r="CP145" s="9"/>
      <c r="CS145" s="9"/>
      <c r="CT145" s="9"/>
      <c r="CZ145" s="9"/>
      <c r="DA145" s="9"/>
      <c r="DD145" s="9"/>
      <c r="DE145" s="9"/>
      <c r="DK145" s="9"/>
      <c r="DL145" s="9"/>
      <c r="DO145" s="9"/>
      <c r="DP145" s="9"/>
      <c r="DU145" s="8"/>
      <c r="DX145" s="9"/>
      <c r="EE145" s="9"/>
    </row>
    <row r="146" spans="2:135" ht="12.75" x14ac:dyDescent="0.2">
      <c r="B146" s="6"/>
      <c r="C146" s="1"/>
      <c r="D146" s="1"/>
      <c r="K146" s="25"/>
      <c r="L146" s="9"/>
      <c r="M146" s="9"/>
      <c r="W146" s="9"/>
      <c r="X146" s="9"/>
      <c r="AJ146" s="9"/>
      <c r="AL146" s="9"/>
      <c r="AM146" s="9"/>
      <c r="AP146" s="9"/>
      <c r="AQ146" s="9"/>
      <c r="AW146" s="9"/>
      <c r="AX146" s="9"/>
      <c r="BA146" s="9"/>
      <c r="BB146" s="9"/>
      <c r="BH146" s="9"/>
      <c r="BI146" s="9"/>
      <c r="BL146" s="9"/>
      <c r="BM146" s="9"/>
      <c r="BS146" s="9"/>
      <c r="BT146" s="9"/>
      <c r="BW146" s="9"/>
      <c r="BX146" s="9"/>
      <c r="CD146" s="9"/>
      <c r="CE146" s="9"/>
      <c r="CH146" s="9"/>
      <c r="CI146" s="9"/>
      <c r="CO146" s="9"/>
      <c r="CP146" s="9"/>
      <c r="CS146" s="9"/>
      <c r="CT146" s="9"/>
      <c r="CZ146" s="9"/>
      <c r="DA146" s="9"/>
      <c r="DD146" s="9"/>
      <c r="DE146" s="9"/>
      <c r="DK146" s="9"/>
      <c r="DL146" s="9"/>
      <c r="DO146" s="9"/>
      <c r="DP146" s="9"/>
      <c r="DU146" s="8"/>
      <c r="DX146" s="9"/>
      <c r="EE146" s="9"/>
    </row>
    <row r="147" spans="2:135" ht="12.75" x14ac:dyDescent="0.2">
      <c r="B147" s="6"/>
      <c r="C147" s="1"/>
      <c r="D147" s="1"/>
      <c r="K147" s="25"/>
      <c r="L147" s="9"/>
      <c r="M147" s="9"/>
      <c r="W147" s="9"/>
      <c r="X147" s="9"/>
      <c r="AJ147" s="9"/>
      <c r="AL147" s="9"/>
      <c r="AM147" s="9"/>
      <c r="AP147" s="9"/>
      <c r="AQ147" s="9"/>
      <c r="AW147" s="9"/>
      <c r="AX147" s="9"/>
      <c r="BA147" s="9"/>
      <c r="BB147" s="9"/>
      <c r="BH147" s="9"/>
      <c r="BI147" s="9"/>
      <c r="BL147" s="9"/>
      <c r="BM147" s="9"/>
      <c r="BS147" s="9"/>
      <c r="BT147" s="9"/>
      <c r="BW147" s="9"/>
      <c r="BX147" s="9"/>
      <c r="CD147" s="9"/>
      <c r="CE147" s="9"/>
      <c r="CH147" s="9"/>
      <c r="CI147" s="9"/>
      <c r="CO147" s="9"/>
      <c r="CP147" s="9"/>
      <c r="CS147" s="9"/>
      <c r="CT147" s="9"/>
      <c r="CZ147" s="9"/>
      <c r="DA147" s="9"/>
      <c r="DD147" s="9"/>
      <c r="DE147" s="9"/>
      <c r="DK147" s="9"/>
      <c r="DL147" s="9"/>
      <c r="DO147" s="9"/>
      <c r="DP147" s="9"/>
      <c r="DU147" s="8"/>
      <c r="DX147" s="9"/>
      <c r="EE147" s="9"/>
    </row>
    <row r="148" spans="2:135" ht="12.75" x14ac:dyDescent="0.2">
      <c r="B148" s="6"/>
      <c r="C148" s="1"/>
      <c r="D148" s="1"/>
      <c r="K148" s="25"/>
      <c r="L148" s="9"/>
      <c r="M148" s="9"/>
      <c r="W148" s="9"/>
      <c r="X148" s="9"/>
      <c r="AJ148" s="9"/>
      <c r="AL148" s="9"/>
      <c r="AM148" s="9"/>
      <c r="AP148" s="9"/>
      <c r="AQ148" s="9"/>
      <c r="AW148" s="9"/>
      <c r="AX148" s="9"/>
      <c r="BA148" s="9"/>
      <c r="BB148" s="9"/>
      <c r="BH148" s="9"/>
      <c r="BI148" s="9"/>
      <c r="BL148" s="9"/>
      <c r="BM148" s="9"/>
      <c r="BS148" s="9"/>
      <c r="BT148" s="9"/>
      <c r="BW148" s="9"/>
      <c r="BX148" s="9"/>
      <c r="CD148" s="9"/>
      <c r="CE148" s="9"/>
      <c r="CH148" s="9"/>
      <c r="CI148" s="9"/>
      <c r="CO148" s="9"/>
      <c r="CP148" s="9"/>
      <c r="CS148" s="9"/>
      <c r="CT148" s="9"/>
      <c r="CZ148" s="9"/>
      <c r="DA148" s="9"/>
      <c r="DD148" s="9"/>
      <c r="DE148" s="9"/>
      <c r="DK148" s="9"/>
      <c r="DL148" s="9"/>
      <c r="DO148" s="9"/>
      <c r="DP148" s="9"/>
      <c r="DU148" s="8"/>
      <c r="DX148" s="9"/>
      <c r="EE148" s="9"/>
    </row>
    <row r="149" spans="2:135" ht="12.75" x14ac:dyDescent="0.2">
      <c r="B149" s="6"/>
      <c r="C149" s="1"/>
      <c r="D149" s="1"/>
      <c r="K149" s="25"/>
      <c r="L149" s="9"/>
      <c r="M149" s="9"/>
      <c r="W149" s="9"/>
      <c r="X149" s="9"/>
      <c r="AJ149" s="9"/>
      <c r="AL149" s="9"/>
      <c r="AM149" s="9"/>
      <c r="AP149" s="9"/>
      <c r="AQ149" s="9"/>
      <c r="AW149" s="9"/>
      <c r="AX149" s="9"/>
      <c r="BA149" s="9"/>
      <c r="BB149" s="9"/>
      <c r="BH149" s="9"/>
      <c r="BI149" s="9"/>
      <c r="BL149" s="9"/>
      <c r="BM149" s="9"/>
      <c r="BS149" s="9"/>
      <c r="BT149" s="9"/>
      <c r="BW149" s="9"/>
      <c r="BX149" s="9"/>
      <c r="CD149" s="9"/>
      <c r="CE149" s="9"/>
      <c r="CH149" s="9"/>
      <c r="CI149" s="9"/>
      <c r="CO149" s="9"/>
      <c r="CP149" s="9"/>
      <c r="CS149" s="9"/>
      <c r="CT149" s="9"/>
      <c r="CZ149" s="9"/>
      <c r="DA149" s="9"/>
      <c r="DD149" s="9"/>
      <c r="DE149" s="9"/>
      <c r="DK149" s="9"/>
      <c r="DL149" s="9"/>
      <c r="DO149" s="9"/>
      <c r="DP149" s="9"/>
      <c r="DU149" s="8"/>
      <c r="DX149" s="9"/>
      <c r="EE149" s="9"/>
    </row>
    <row r="150" spans="2:135" ht="12.75" x14ac:dyDescent="0.2">
      <c r="B150" s="6"/>
      <c r="C150" s="1"/>
      <c r="D150" s="1"/>
      <c r="K150" s="25"/>
      <c r="L150" s="9"/>
      <c r="M150" s="9"/>
      <c r="W150" s="9"/>
      <c r="X150" s="9"/>
      <c r="AJ150" s="9"/>
      <c r="AL150" s="9"/>
      <c r="AM150" s="9"/>
      <c r="AP150" s="9"/>
      <c r="AQ150" s="9"/>
      <c r="AW150" s="9"/>
      <c r="AX150" s="9"/>
      <c r="BA150" s="9"/>
      <c r="BB150" s="9"/>
      <c r="BH150" s="9"/>
      <c r="BI150" s="9"/>
      <c r="BL150" s="9"/>
      <c r="BM150" s="9"/>
      <c r="BS150" s="9"/>
      <c r="BT150" s="9"/>
      <c r="BW150" s="9"/>
      <c r="BX150" s="9"/>
      <c r="CD150" s="9"/>
      <c r="CE150" s="9"/>
      <c r="CH150" s="9"/>
      <c r="CI150" s="9"/>
      <c r="CO150" s="9"/>
      <c r="CP150" s="9"/>
      <c r="CS150" s="9"/>
      <c r="CT150" s="9"/>
      <c r="CZ150" s="9"/>
      <c r="DA150" s="9"/>
      <c r="DD150" s="9"/>
      <c r="DE150" s="9"/>
      <c r="DK150" s="9"/>
      <c r="DL150" s="9"/>
      <c r="DO150" s="9"/>
      <c r="DP150" s="9"/>
      <c r="DU150" s="8"/>
      <c r="DX150" s="9"/>
      <c r="EE150" s="9"/>
    </row>
    <row r="151" spans="2:135" ht="12.75" x14ac:dyDescent="0.2">
      <c r="B151" s="6"/>
      <c r="C151" s="1"/>
      <c r="D151" s="1"/>
      <c r="K151" s="25"/>
      <c r="L151" s="9"/>
      <c r="M151" s="9"/>
      <c r="W151" s="9"/>
      <c r="X151" s="9"/>
      <c r="AJ151" s="9"/>
      <c r="AL151" s="9"/>
      <c r="AM151" s="9"/>
      <c r="AP151" s="9"/>
      <c r="AQ151" s="9"/>
      <c r="AW151" s="9"/>
      <c r="AX151" s="9"/>
      <c r="BA151" s="9"/>
      <c r="BB151" s="9"/>
      <c r="BH151" s="9"/>
      <c r="BI151" s="9"/>
      <c r="BL151" s="9"/>
      <c r="BM151" s="9"/>
      <c r="BS151" s="9"/>
      <c r="BT151" s="9"/>
      <c r="BW151" s="9"/>
      <c r="BX151" s="9"/>
      <c r="CD151" s="9"/>
      <c r="CE151" s="9"/>
      <c r="CH151" s="9"/>
      <c r="CI151" s="9"/>
      <c r="CO151" s="9"/>
      <c r="CP151" s="9"/>
      <c r="CS151" s="9"/>
      <c r="CT151" s="9"/>
      <c r="CZ151" s="9"/>
      <c r="DA151" s="9"/>
      <c r="DD151" s="9"/>
      <c r="DE151" s="9"/>
      <c r="DK151" s="9"/>
      <c r="DL151" s="9"/>
      <c r="DO151" s="9"/>
      <c r="DP151" s="9"/>
      <c r="DU151" s="8"/>
      <c r="DX151" s="9"/>
      <c r="EE151" s="9"/>
    </row>
    <row r="152" spans="2:135" ht="12.75" x14ac:dyDescent="0.2">
      <c r="B152" s="6"/>
      <c r="C152" s="1"/>
      <c r="D152" s="1"/>
      <c r="K152" s="25"/>
      <c r="L152" s="9"/>
      <c r="M152" s="9"/>
      <c r="W152" s="9"/>
      <c r="X152" s="9"/>
      <c r="AJ152" s="9"/>
      <c r="AL152" s="9"/>
      <c r="AM152" s="9"/>
      <c r="AP152" s="9"/>
      <c r="AQ152" s="9"/>
      <c r="AW152" s="9"/>
      <c r="AX152" s="9"/>
      <c r="BA152" s="9"/>
      <c r="BB152" s="9"/>
      <c r="BH152" s="9"/>
      <c r="BI152" s="9"/>
      <c r="BL152" s="9"/>
      <c r="BM152" s="9"/>
      <c r="BS152" s="9"/>
      <c r="BT152" s="9"/>
      <c r="BW152" s="9"/>
      <c r="BX152" s="9"/>
      <c r="CD152" s="9"/>
      <c r="CE152" s="9"/>
      <c r="CH152" s="9"/>
      <c r="CI152" s="9"/>
      <c r="CO152" s="9"/>
      <c r="CP152" s="9"/>
      <c r="CS152" s="9"/>
      <c r="CT152" s="9"/>
      <c r="CZ152" s="9"/>
      <c r="DA152" s="9"/>
      <c r="DD152" s="9"/>
      <c r="DE152" s="9"/>
      <c r="DK152" s="9"/>
      <c r="DL152" s="9"/>
      <c r="DO152" s="9"/>
      <c r="DP152" s="9"/>
      <c r="DU152" s="8"/>
      <c r="DX152" s="9"/>
      <c r="EE152" s="9"/>
    </row>
    <row r="153" spans="2:135" ht="12.75" x14ac:dyDescent="0.2">
      <c r="B153" s="6"/>
      <c r="C153" s="1"/>
      <c r="D153" s="1"/>
      <c r="K153" s="25"/>
      <c r="L153" s="9"/>
      <c r="M153" s="9"/>
      <c r="W153" s="9"/>
      <c r="X153" s="9"/>
      <c r="AJ153" s="9"/>
      <c r="AL153" s="9"/>
      <c r="AM153" s="9"/>
      <c r="AP153" s="9"/>
      <c r="AQ153" s="9"/>
      <c r="AW153" s="9"/>
      <c r="AX153" s="9"/>
      <c r="BA153" s="9"/>
      <c r="BB153" s="9"/>
      <c r="BH153" s="9"/>
      <c r="BI153" s="9"/>
      <c r="BL153" s="9"/>
      <c r="BM153" s="9"/>
      <c r="BS153" s="9"/>
      <c r="BT153" s="9"/>
      <c r="BW153" s="9"/>
      <c r="BX153" s="9"/>
      <c r="CD153" s="9"/>
      <c r="CE153" s="9"/>
      <c r="CH153" s="9"/>
      <c r="CI153" s="9"/>
      <c r="CO153" s="9"/>
      <c r="CP153" s="9"/>
      <c r="CS153" s="9"/>
      <c r="CT153" s="9"/>
      <c r="CZ153" s="9"/>
      <c r="DA153" s="9"/>
      <c r="DD153" s="9"/>
      <c r="DE153" s="9"/>
      <c r="DK153" s="9"/>
      <c r="DL153" s="9"/>
      <c r="DO153" s="9"/>
      <c r="DP153" s="9"/>
      <c r="DU153" s="8"/>
      <c r="DX153" s="9"/>
      <c r="EE153" s="9"/>
    </row>
    <row r="154" spans="2:135" ht="12.75" x14ac:dyDescent="0.2">
      <c r="B154" s="6"/>
      <c r="C154" s="1"/>
      <c r="D154" s="1"/>
      <c r="K154" s="25"/>
      <c r="L154" s="9"/>
      <c r="M154" s="9"/>
      <c r="W154" s="9"/>
      <c r="X154" s="9"/>
      <c r="AJ154" s="9"/>
      <c r="AL154" s="9"/>
      <c r="AM154" s="9"/>
      <c r="AP154" s="9"/>
      <c r="AQ154" s="9"/>
      <c r="AW154" s="9"/>
      <c r="AX154" s="9"/>
      <c r="BA154" s="9"/>
      <c r="BB154" s="9"/>
      <c r="BH154" s="9"/>
      <c r="BI154" s="9"/>
      <c r="BL154" s="9"/>
      <c r="BM154" s="9"/>
      <c r="BS154" s="9"/>
      <c r="BT154" s="9"/>
      <c r="BW154" s="9"/>
      <c r="BX154" s="9"/>
      <c r="CD154" s="9"/>
      <c r="CE154" s="9"/>
      <c r="CH154" s="9"/>
      <c r="CI154" s="9"/>
      <c r="CO154" s="9"/>
      <c r="CP154" s="9"/>
      <c r="CS154" s="9"/>
      <c r="CT154" s="9"/>
      <c r="CZ154" s="9"/>
      <c r="DA154" s="9"/>
      <c r="DD154" s="9"/>
      <c r="DE154" s="9"/>
      <c r="DK154" s="9"/>
      <c r="DL154" s="9"/>
      <c r="DO154" s="9"/>
      <c r="DP154" s="9"/>
      <c r="DU154" s="8"/>
      <c r="DX154" s="9"/>
      <c r="EE154" s="9"/>
    </row>
    <row r="155" spans="2:135" ht="12.75" x14ac:dyDescent="0.2">
      <c r="B155" s="6"/>
      <c r="C155" s="1"/>
      <c r="D155" s="1"/>
      <c r="K155" s="25"/>
      <c r="L155" s="9"/>
      <c r="M155" s="9"/>
      <c r="W155" s="9"/>
      <c r="X155" s="9"/>
      <c r="AJ155" s="9"/>
      <c r="AL155" s="9"/>
      <c r="AM155" s="9"/>
      <c r="AP155" s="9"/>
      <c r="AQ155" s="9"/>
      <c r="AW155" s="9"/>
      <c r="AX155" s="9"/>
      <c r="BA155" s="9"/>
      <c r="BB155" s="9"/>
      <c r="BH155" s="9"/>
      <c r="BI155" s="9"/>
      <c r="BL155" s="9"/>
      <c r="BM155" s="9"/>
      <c r="BS155" s="9"/>
      <c r="BT155" s="9"/>
      <c r="BW155" s="9"/>
      <c r="BX155" s="9"/>
      <c r="CD155" s="9"/>
      <c r="CE155" s="9"/>
      <c r="CH155" s="9"/>
      <c r="CI155" s="9"/>
      <c r="CO155" s="9"/>
      <c r="CP155" s="9"/>
      <c r="CS155" s="9"/>
      <c r="CT155" s="9"/>
      <c r="CZ155" s="9"/>
      <c r="DA155" s="9"/>
      <c r="DD155" s="9"/>
      <c r="DE155" s="9"/>
      <c r="DK155" s="9"/>
      <c r="DL155" s="9"/>
      <c r="DO155" s="9"/>
      <c r="DP155" s="9"/>
      <c r="DU155" s="8"/>
      <c r="DX155" s="9"/>
      <c r="EE155" s="9"/>
    </row>
    <row r="156" spans="2:135" ht="12.75" x14ac:dyDescent="0.2">
      <c r="B156" s="6"/>
      <c r="C156" s="1"/>
      <c r="D156" s="1"/>
      <c r="K156" s="25"/>
      <c r="L156" s="9"/>
      <c r="M156" s="9"/>
      <c r="W156" s="9"/>
      <c r="X156" s="9"/>
      <c r="AJ156" s="9"/>
      <c r="AL156" s="9"/>
      <c r="AM156" s="9"/>
      <c r="AP156" s="9"/>
      <c r="AQ156" s="9"/>
      <c r="AW156" s="9"/>
      <c r="AX156" s="9"/>
      <c r="BA156" s="9"/>
      <c r="BB156" s="9"/>
      <c r="BH156" s="9"/>
      <c r="BI156" s="9"/>
      <c r="BL156" s="9"/>
      <c r="BM156" s="9"/>
      <c r="BS156" s="9"/>
      <c r="BT156" s="9"/>
      <c r="BW156" s="9"/>
      <c r="BX156" s="9"/>
      <c r="CD156" s="9"/>
      <c r="CE156" s="9"/>
      <c r="CH156" s="9"/>
      <c r="CI156" s="9"/>
      <c r="CO156" s="9"/>
      <c r="CP156" s="9"/>
      <c r="CS156" s="9"/>
      <c r="CT156" s="9"/>
      <c r="CZ156" s="9"/>
      <c r="DA156" s="9"/>
      <c r="DD156" s="9"/>
      <c r="DE156" s="9"/>
      <c r="DK156" s="9"/>
      <c r="DL156" s="9"/>
      <c r="DO156" s="9"/>
      <c r="DP156" s="9"/>
      <c r="DU156" s="8"/>
      <c r="DX156" s="9"/>
      <c r="EE156" s="9"/>
    </row>
    <row r="157" spans="2:135" ht="12.75" x14ac:dyDescent="0.2">
      <c r="B157" s="6"/>
      <c r="C157" s="1"/>
      <c r="D157" s="1"/>
      <c r="K157" s="25"/>
      <c r="L157" s="9"/>
      <c r="M157" s="9"/>
      <c r="W157" s="9"/>
      <c r="X157" s="9"/>
      <c r="AJ157" s="9"/>
      <c r="AL157" s="9"/>
      <c r="AM157" s="9"/>
      <c r="AP157" s="9"/>
      <c r="AQ157" s="9"/>
      <c r="AW157" s="9"/>
      <c r="AX157" s="9"/>
      <c r="BA157" s="9"/>
      <c r="BB157" s="9"/>
      <c r="BH157" s="9"/>
      <c r="BI157" s="9"/>
      <c r="BL157" s="9"/>
      <c r="BM157" s="9"/>
      <c r="BS157" s="9"/>
      <c r="BT157" s="9"/>
      <c r="BW157" s="9"/>
      <c r="BX157" s="9"/>
      <c r="CD157" s="9"/>
      <c r="CE157" s="9"/>
      <c r="CH157" s="9"/>
      <c r="CI157" s="9"/>
      <c r="CO157" s="9"/>
      <c r="CP157" s="9"/>
      <c r="CS157" s="9"/>
      <c r="CT157" s="9"/>
      <c r="CZ157" s="9"/>
      <c r="DA157" s="9"/>
      <c r="DD157" s="9"/>
      <c r="DE157" s="9"/>
      <c r="DK157" s="9"/>
      <c r="DL157" s="9"/>
      <c r="DO157" s="9"/>
      <c r="DP157" s="9"/>
      <c r="DU157" s="8"/>
      <c r="DX157" s="9"/>
      <c r="EE157" s="9"/>
    </row>
    <row r="158" spans="2:135" ht="12.75" x14ac:dyDescent="0.2">
      <c r="B158" s="6"/>
      <c r="C158" s="1"/>
      <c r="D158" s="1"/>
      <c r="K158" s="25"/>
      <c r="L158" s="9"/>
      <c r="M158" s="9"/>
      <c r="W158" s="9"/>
      <c r="X158" s="9"/>
      <c r="AJ158" s="9"/>
      <c r="AL158" s="9"/>
      <c r="AM158" s="9"/>
      <c r="AP158" s="9"/>
      <c r="AQ158" s="9"/>
      <c r="AW158" s="9"/>
      <c r="AX158" s="9"/>
      <c r="BA158" s="9"/>
      <c r="BB158" s="9"/>
      <c r="BH158" s="9"/>
      <c r="BI158" s="9"/>
      <c r="BL158" s="9"/>
      <c r="BM158" s="9"/>
      <c r="BS158" s="9"/>
      <c r="BT158" s="9"/>
      <c r="BW158" s="9"/>
      <c r="BX158" s="9"/>
      <c r="CD158" s="9"/>
      <c r="CE158" s="9"/>
      <c r="CH158" s="9"/>
      <c r="CI158" s="9"/>
      <c r="CO158" s="9"/>
      <c r="CP158" s="9"/>
      <c r="CS158" s="9"/>
      <c r="CT158" s="9"/>
      <c r="CZ158" s="9"/>
      <c r="DA158" s="9"/>
      <c r="DD158" s="9"/>
      <c r="DE158" s="9"/>
      <c r="DK158" s="9"/>
      <c r="DL158" s="9"/>
      <c r="DO158" s="9"/>
      <c r="DP158" s="9"/>
      <c r="DU158" s="8"/>
      <c r="DX158" s="9"/>
      <c r="EE158" s="9"/>
    </row>
    <row r="159" spans="2:135" ht="12.75" x14ac:dyDescent="0.2">
      <c r="B159" s="6"/>
      <c r="C159" s="1"/>
      <c r="D159" s="1"/>
      <c r="K159" s="25"/>
      <c r="L159" s="9"/>
      <c r="M159" s="9"/>
      <c r="W159" s="9"/>
      <c r="X159" s="9"/>
      <c r="AJ159" s="9"/>
      <c r="AL159" s="9"/>
      <c r="AM159" s="9"/>
      <c r="AP159" s="9"/>
      <c r="AQ159" s="9"/>
      <c r="AW159" s="9"/>
      <c r="AX159" s="9"/>
      <c r="BA159" s="9"/>
      <c r="BB159" s="9"/>
      <c r="BH159" s="9"/>
      <c r="BI159" s="9"/>
      <c r="BL159" s="9"/>
      <c r="BM159" s="9"/>
      <c r="BS159" s="9"/>
      <c r="BT159" s="9"/>
      <c r="BW159" s="9"/>
      <c r="BX159" s="9"/>
      <c r="CD159" s="9"/>
      <c r="CE159" s="9"/>
      <c r="CH159" s="9"/>
      <c r="CI159" s="9"/>
      <c r="CO159" s="9"/>
      <c r="CP159" s="9"/>
      <c r="CS159" s="9"/>
      <c r="CT159" s="9"/>
      <c r="CZ159" s="9"/>
      <c r="DA159" s="9"/>
      <c r="DD159" s="9"/>
      <c r="DE159" s="9"/>
      <c r="DK159" s="9"/>
      <c r="DL159" s="9"/>
      <c r="DO159" s="9"/>
      <c r="DP159" s="9"/>
      <c r="DU159" s="8"/>
      <c r="DX159" s="9"/>
      <c r="EE159" s="9"/>
    </row>
    <row r="160" spans="2:135" ht="12.75" x14ac:dyDescent="0.2">
      <c r="B160" s="6"/>
      <c r="C160" s="1"/>
      <c r="D160" s="1"/>
      <c r="K160" s="25"/>
      <c r="L160" s="9"/>
      <c r="M160" s="9"/>
      <c r="W160" s="9"/>
      <c r="X160" s="9"/>
      <c r="AJ160" s="9"/>
      <c r="AL160" s="9"/>
      <c r="AM160" s="9"/>
      <c r="AP160" s="9"/>
      <c r="AQ160" s="9"/>
      <c r="AW160" s="9"/>
      <c r="AX160" s="9"/>
      <c r="BA160" s="9"/>
      <c r="BB160" s="9"/>
      <c r="BH160" s="9"/>
      <c r="BI160" s="9"/>
      <c r="BL160" s="9"/>
      <c r="BM160" s="9"/>
      <c r="BS160" s="9"/>
      <c r="BT160" s="9"/>
      <c r="BW160" s="9"/>
      <c r="BX160" s="9"/>
      <c r="CD160" s="9"/>
      <c r="CE160" s="9"/>
      <c r="CH160" s="9"/>
      <c r="CI160" s="9"/>
      <c r="CO160" s="9"/>
      <c r="CP160" s="9"/>
      <c r="CS160" s="9"/>
      <c r="CT160" s="9"/>
      <c r="CZ160" s="9"/>
      <c r="DA160" s="9"/>
      <c r="DD160" s="9"/>
      <c r="DE160" s="9"/>
      <c r="DK160" s="9"/>
      <c r="DL160" s="9"/>
      <c r="DO160" s="9"/>
      <c r="DP160" s="9"/>
      <c r="DU160" s="8"/>
      <c r="DX160" s="9"/>
      <c r="EE160" s="9"/>
    </row>
    <row r="161" spans="2:135" ht="12.75" x14ac:dyDescent="0.2">
      <c r="B161" s="6"/>
      <c r="C161" s="1"/>
      <c r="D161" s="1"/>
      <c r="K161" s="25"/>
      <c r="L161" s="9"/>
      <c r="M161" s="9"/>
      <c r="W161" s="9"/>
      <c r="X161" s="9"/>
      <c r="AJ161" s="9"/>
      <c r="AL161" s="9"/>
      <c r="AM161" s="9"/>
      <c r="AP161" s="9"/>
      <c r="AQ161" s="9"/>
      <c r="AW161" s="9"/>
      <c r="AX161" s="9"/>
      <c r="BA161" s="9"/>
      <c r="BB161" s="9"/>
      <c r="BH161" s="9"/>
      <c r="BI161" s="9"/>
      <c r="BL161" s="9"/>
      <c r="BM161" s="9"/>
      <c r="BS161" s="9"/>
      <c r="BT161" s="9"/>
      <c r="BW161" s="9"/>
      <c r="BX161" s="9"/>
      <c r="CD161" s="9"/>
      <c r="CE161" s="9"/>
      <c r="CH161" s="9"/>
      <c r="CI161" s="9"/>
      <c r="CO161" s="9"/>
      <c r="CP161" s="9"/>
      <c r="CS161" s="9"/>
      <c r="CT161" s="9"/>
      <c r="CZ161" s="9"/>
      <c r="DA161" s="9"/>
      <c r="DD161" s="9"/>
      <c r="DE161" s="9"/>
      <c r="DK161" s="9"/>
      <c r="DL161" s="9"/>
      <c r="DO161" s="9"/>
      <c r="DP161" s="9"/>
      <c r="DU161" s="8"/>
      <c r="DX161" s="9"/>
      <c r="EE161" s="9"/>
    </row>
    <row r="162" spans="2:135" ht="12.75" x14ac:dyDescent="0.2">
      <c r="B162" s="6"/>
      <c r="C162" s="1"/>
      <c r="D162" s="1"/>
      <c r="K162" s="25"/>
      <c r="L162" s="9"/>
      <c r="M162" s="9"/>
      <c r="W162" s="9"/>
      <c r="X162" s="9"/>
      <c r="AJ162" s="9"/>
      <c r="AL162" s="9"/>
      <c r="AM162" s="9"/>
      <c r="AP162" s="9"/>
      <c r="AQ162" s="9"/>
      <c r="AW162" s="9"/>
      <c r="AX162" s="9"/>
      <c r="BA162" s="9"/>
      <c r="BB162" s="9"/>
      <c r="BH162" s="9"/>
      <c r="BI162" s="9"/>
      <c r="BL162" s="9"/>
      <c r="BM162" s="9"/>
      <c r="BS162" s="9"/>
      <c r="BT162" s="9"/>
      <c r="BW162" s="9"/>
      <c r="BX162" s="9"/>
      <c r="CD162" s="9"/>
      <c r="CE162" s="9"/>
      <c r="CH162" s="9"/>
      <c r="CI162" s="9"/>
      <c r="CO162" s="9"/>
      <c r="CP162" s="9"/>
      <c r="CS162" s="9"/>
      <c r="CT162" s="9"/>
      <c r="CZ162" s="9"/>
      <c r="DA162" s="9"/>
      <c r="DD162" s="9"/>
      <c r="DE162" s="9"/>
      <c r="DK162" s="9"/>
      <c r="DL162" s="9"/>
      <c r="DO162" s="9"/>
      <c r="DP162" s="9"/>
      <c r="DU162" s="8"/>
      <c r="DX162" s="9"/>
      <c r="EE162" s="9"/>
    </row>
    <row r="163" spans="2:135" ht="12.75" x14ac:dyDescent="0.2">
      <c r="B163" s="6"/>
      <c r="C163" s="1"/>
      <c r="D163" s="1"/>
      <c r="K163" s="25"/>
      <c r="L163" s="9"/>
      <c r="M163" s="9"/>
      <c r="W163" s="9"/>
      <c r="X163" s="9"/>
      <c r="AJ163" s="9"/>
      <c r="AL163" s="9"/>
      <c r="AM163" s="9"/>
      <c r="AP163" s="9"/>
      <c r="AQ163" s="9"/>
      <c r="AW163" s="9"/>
      <c r="AX163" s="9"/>
      <c r="BA163" s="9"/>
      <c r="BB163" s="9"/>
      <c r="BH163" s="9"/>
      <c r="BI163" s="9"/>
      <c r="BL163" s="9"/>
      <c r="BM163" s="9"/>
      <c r="BS163" s="9"/>
      <c r="BT163" s="9"/>
      <c r="BW163" s="9"/>
      <c r="BX163" s="9"/>
      <c r="CD163" s="9"/>
      <c r="CE163" s="9"/>
      <c r="CH163" s="9"/>
      <c r="CI163" s="9"/>
      <c r="CO163" s="9"/>
      <c r="CP163" s="9"/>
      <c r="CS163" s="9"/>
      <c r="CT163" s="9"/>
      <c r="CZ163" s="9"/>
      <c r="DA163" s="9"/>
      <c r="DD163" s="9"/>
      <c r="DE163" s="9"/>
      <c r="DK163" s="9"/>
      <c r="DL163" s="9"/>
      <c r="DO163" s="9"/>
      <c r="DP163" s="9"/>
      <c r="DU163" s="8"/>
      <c r="DX163" s="9"/>
      <c r="EE163" s="9"/>
    </row>
    <row r="164" spans="2:135" ht="12.75" x14ac:dyDescent="0.2">
      <c r="B164" s="6"/>
      <c r="C164" s="1"/>
      <c r="D164" s="1"/>
      <c r="K164" s="25"/>
      <c r="L164" s="9"/>
      <c r="M164" s="9"/>
      <c r="W164" s="9"/>
      <c r="X164" s="9"/>
      <c r="AJ164" s="9"/>
      <c r="AL164" s="9"/>
      <c r="AM164" s="9"/>
      <c r="AP164" s="9"/>
      <c r="AQ164" s="9"/>
      <c r="AW164" s="9"/>
      <c r="AX164" s="9"/>
      <c r="BA164" s="9"/>
      <c r="BB164" s="9"/>
      <c r="BH164" s="9"/>
      <c r="BI164" s="9"/>
      <c r="BL164" s="9"/>
      <c r="BM164" s="9"/>
      <c r="BS164" s="9"/>
      <c r="BT164" s="9"/>
      <c r="BW164" s="9"/>
      <c r="BX164" s="9"/>
      <c r="CD164" s="9"/>
      <c r="CE164" s="9"/>
      <c r="CH164" s="9"/>
      <c r="CI164" s="9"/>
      <c r="CO164" s="9"/>
      <c r="CP164" s="9"/>
      <c r="CS164" s="9"/>
      <c r="CT164" s="9"/>
      <c r="CZ164" s="9"/>
      <c r="DA164" s="9"/>
      <c r="DD164" s="9"/>
      <c r="DE164" s="9"/>
      <c r="DK164" s="9"/>
      <c r="DL164" s="9"/>
      <c r="DO164" s="9"/>
      <c r="DP164" s="9"/>
      <c r="DU164" s="8"/>
      <c r="DX164" s="9"/>
      <c r="EE164" s="9"/>
    </row>
    <row r="165" spans="2:135" ht="12.75" x14ac:dyDescent="0.2">
      <c r="B165" s="6"/>
      <c r="C165" s="1"/>
      <c r="D165" s="1"/>
      <c r="K165" s="25"/>
      <c r="L165" s="9"/>
      <c r="M165" s="9"/>
      <c r="W165" s="9"/>
      <c r="X165" s="9"/>
      <c r="AJ165" s="9"/>
      <c r="AL165" s="9"/>
      <c r="AM165" s="9"/>
      <c r="AP165" s="9"/>
      <c r="AQ165" s="9"/>
      <c r="AW165" s="9"/>
      <c r="AX165" s="9"/>
      <c r="BA165" s="9"/>
      <c r="BB165" s="9"/>
      <c r="BH165" s="9"/>
      <c r="BI165" s="9"/>
      <c r="BL165" s="9"/>
      <c r="BM165" s="9"/>
      <c r="BS165" s="9"/>
      <c r="BT165" s="9"/>
      <c r="BW165" s="9"/>
      <c r="BX165" s="9"/>
      <c r="CD165" s="9"/>
      <c r="CE165" s="9"/>
      <c r="CH165" s="9"/>
      <c r="CI165" s="9"/>
      <c r="CO165" s="9"/>
      <c r="CP165" s="9"/>
      <c r="CS165" s="9"/>
      <c r="CT165" s="9"/>
      <c r="CZ165" s="9"/>
      <c r="DA165" s="9"/>
      <c r="DD165" s="9"/>
      <c r="DE165" s="9"/>
      <c r="DK165" s="9"/>
      <c r="DL165" s="9"/>
      <c r="DO165" s="9"/>
      <c r="DP165" s="9"/>
      <c r="DU165" s="8"/>
      <c r="DX165" s="9"/>
      <c r="EE165" s="9"/>
    </row>
    <row r="166" spans="2:135" ht="12.75" x14ac:dyDescent="0.2">
      <c r="B166" s="6"/>
      <c r="C166" s="1"/>
      <c r="D166" s="1"/>
      <c r="K166" s="25"/>
      <c r="L166" s="9"/>
      <c r="M166" s="9"/>
      <c r="W166" s="9"/>
      <c r="X166" s="9"/>
      <c r="AJ166" s="9"/>
      <c r="AL166" s="9"/>
      <c r="AM166" s="9"/>
      <c r="AP166" s="9"/>
      <c r="AQ166" s="9"/>
      <c r="AW166" s="9"/>
      <c r="AX166" s="9"/>
      <c r="BA166" s="9"/>
      <c r="BB166" s="9"/>
      <c r="BH166" s="9"/>
      <c r="BI166" s="9"/>
      <c r="BL166" s="9"/>
      <c r="BM166" s="9"/>
      <c r="BS166" s="9"/>
      <c r="BT166" s="9"/>
      <c r="BW166" s="9"/>
      <c r="BX166" s="9"/>
      <c r="CD166" s="9"/>
      <c r="CE166" s="9"/>
      <c r="CH166" s="9"/>
      <c r="CI166" s="9"/>
      <c r="CO166" s="9"/>
      <c r="CP166" s="9"/>
      <c r="CS166" s="9"/>
      <c r="CT166" s="9"/>
      <c r="CZ166" s="9"/>
      <c r="DA166" s="9"/>
      <c r="DD166" s="9"/>
      <c r="DE166" s="9"/>
      <c r="DK166" s="9"/>
      <c r="DL166" s="9"/>
      <c r="DO166" s="9"/>
      <c r="DP166" s="9"/>
      <c r="DU166" s="8"/>
      <c r="DX166" s="9"/>
      <c r="EE166" s="9"/>
    </row>
    <row r="167" spans="2:135" ht="12.75" x14ac:dyDescent="0.2">
      <c r="B167" s="6"/>
      <c r="C167" s="1"/>
      <c r="D167" s="1"/>
      <c r="K167" s="25"/>
      <c r="L167" s="9"/>
      <c r="M167" s="9"/>
      <c r="W167" s="9"/>
      <c r="X167" s="9"/>
      <c r="AJ167" s="9"/>
      <c r="AL167" s="9"/>
      <c r="AM167" s="9"/>
      <c r="AP167" s="9"/>
      <c r="AQ167" s="9"/>
      <c r="AW167" s="9"/>
      <c r="AX167" s="9"/>
      <c r="BA167" s="9"/>
      <c r="BB167" s="9"/>
      <c r="BH167" s="9"/>
      <c r="BI167" s="9"/>
      <c r="BL167" s="9"/>
      <c r="BM167" s="9"/>
      <c r="BS167" s="9"/>
      <c r="BT167" s="9"/>
      <c r="BW167" s="9"/>
      <c r="BX167" s="9"/>
      <c r="CD167" s="9"/>
      <c r="CE167" s="9"/>
      <c r="CH167" s="9"/>
      <c r="CI167" s="9"/>
      <c r="CO167" s="9"/>
      <c r="CP167" s="9"/>
      <c r="CS167" s="9"/>
      <c r="CT167" s="9"/>
      <c r="CZ167" s="9"/>
      <c r="DA167" s="9"/>
      <c r="DD167" s="9"/>
      <c r="DE167" s="9"/>
      <c r="DK167" s="9"/>
      <c r="DL167" s="9"/>
      <c r="DO167" s="9"/>
      <c r="DP167" s="9"/>
      <c r="DU167" s="8"/>
      <c r="DX167" s="9"/>
      <c r="EE167" s="9"/>
    </row>
    <row r="168" spans="2:135" ht="12.75" x14ac:dyDescent="0.2">
      <c r="B168" s="6"/>
      <c r="C168" s="1"/>
      <c r="D168" s="1"/>
      <c r="K168" s="25"/>
      <c r="L168" s="9"/>
      <c r="M168" s="9"/>
      <c r="W168" s="9"/>
      <c r="X168" s="9"/>
      <c r="AJ168" s="9"/>
      <c r="AL168" s="9"/>
      <c r="AM168" s="9"/>
      <c r="AP168" s="9"/>
      <c r="AQ168" s="9"/>
      <c r="AW168" s="9"/>
      <c r="AX168" s="9"/>
      <c r="BA168" s="9"/>
      <c r="BB168" s="9"/>
      <c r="BH168" s="9"/>
      <c r="BI168" s="9"/>
      <c r="BL168" s="9"/>
      <c r="BM168" s="9"/>
      <c r="BS168" s="9"/>
      <c r="BT168" s="9"/>
      <c r="BW168" s="9"/>
      <c r="BX168" s="9"/>
      <c r="CD168" s="9"/>
      <c r="CE168" s="9"/>
      <c r="CH168" s="9"/>
      <c r="CI168" s="9"/>
      <c r="CO168" s="9"/>
      <c r="CP168" s="9"/>
      <c r="CS168" s="9"/>
      <c r="CT168" s="9"/>
      <c r="CZ168" s="9"/>
      <c r="DA168" s="9"/>
      <c r="DD168" s="9"/>
      <c r="DE168" s="9"/>
      <c r="DK168" s="9"/>
      <c r="DL168" s="9"/>
      <c r="DO168" s="9"/>
      <c r="DP168" s="9"/>
      <c r="DU168" s="8"/>
      <c r="DX168" s="9"/>
      <c r="EE168" s="9"/>
    </row>
    <row r="169" spans="2:135" ht="12.75" x14ac:dyDescent="0.2">
      <c r="B169" s="6"/>
      <c r="C169" s="1"/>
      <c r="D169" s="1"/>
      <c r="K169" s="25"/>
      <c r="L169" s="9"/>
      <c r="M169" s="9"/>
      <c r="W169" s="9"/>
      <c r="X169" s="9"/>
      <c r="AJ169" s="9"/>
      <c r="AL169" s="9"/>
      <c r="AM169" s="9"/>
      <c r="AP169" s="9"/>
      <c r="AQ169" s="9"/>
      <c r="AW169" s="9"/>
      <c r="AX169" s="9"/>
      <c r="BA169" s="9"/>
      <c r="BB169" s="9"/>
      <c r="BH169" s="9"/>
      <c r="BI169" s="9"/>
      <c r="BL169" s="9"/>
      <c r="BM169" s="9"/>
      <c r="BS169" s="9"/>
      <c r="BT169" s="9"/>
      <c r="BW169" s="9"/>
      <c r="BX169" s="9"/>
      <c r="CD169" s="9"/>
      <c r="CE169" s="9"/>
      <c r="CH169" s="9"/>
      <c r="CI169" s="9"/>
      <c r="CO169" s="9"/>
      <c r="CP169" s="9"/>
      <c r="CS169" s="9"/>
      <c r="CT169" s="9"/>
      <c r="CZ169" s="9"/>
      <c r="DA169" s="9"/>
      <c r="DD169" s="9"/>
      <c r="DE169" s="9"/>
      <c r="DK169" s="9"/>
      <c r="DL169" s="9"/>
      <c r="DO169" s="9"/>
      <c r="DP169" s="9"/>
      <c r="DU169" s="8"/>
      <c r="DX169" s="9"/>
      <c r="EE169" s="9"/>
    </row>
    <row r="170" spans="2:135" ht="12.75" x14ac:dyDescent="0.2">
      <c r="B170" s="6"/>
      <c r="C170" s="1"/>
      <c r="D170" s="1"/>
      <c r="K170" s="25"/>
      <c r="L170" s="9"/>
      <c r="M170" s="9"/>
      <c r="W170" s="9"/>
      <c r="X170" s="9"/>
      <c r="AJ170" s="9"/>
      <c r="AL170" s="9"/>
      <c r="AM170" s="9"/>
      <c r="AP170" s="9"/>
      <c r="AQ170" s="9"/>
      <c r="AW170" s="9"/>
      <c r="AX170" s="9"/>
      <c r="BA170" s="9"/>
      <c r="BB170" s="9"/>
      <c r="BH170" s="9"/>
      <c r="BI170" s="9"/>
      <c r="BL170" s="9"/>
      <c r="BM170" s="9"/>
      <c r="BS170" s="9"/>
      <c r="BT170" s="9"/>
      <c r="BW170" s="9"/>
      <c r="BX170" s="9"/>
      <c r="CD170" s="9"/>
      <c r="CE170" s="9"/>
      <c r="CH170" s="9"/>
      <c r="CI170" s="9"/>
      <c r="CO170" s="9"/>
      <c r="CP170" s="9"/>
      <c r="CS170" s="9"/>
      <c r="CT170" s="9"/>
      <c r="CZ170" s="9"/>
      <c r="DA170" s="9"/>
      <c r="DD170" s="9"/>
      <c r="DE170" s="9"/>
      <c r="DK170" s="9"/>
      <c r="DL170" s="9"/>
      <c r="DO170" s="9"/>
      <c r="DP170" s="9"/>
      <c r="DU170" s="8"/>
      <c r="DX170" s="9"/>
      <c r="EE170" s="9"/>
    </row>
    <row r="171" spans="2:135" ht="12.75" x14ac:dyDescent="0.2">
      <c r="B171" s="6"/>
      <c r="C171" s="1"/>
      <c r="D171" s="1"/>
      <c r="K171" s="25"/>
      <c r="L171" s="9"/>
      <c r="M171" s="9"/>
      <c r="W171" s="9"/>
      <c r="X171" s="9"/>
      <c r="AJ171" s="9"/>
      <c r="AL171" s="9"/>
      <c r="AM171" s="9"/>
      <c r="AP171" s="9"/>
      <c r="AQ171" s="9"/>
      <c r="AW171" s="9"/>
      <c r="AX171" s="9"/>
      <c r="BA171" s="9"/>
      <c r="BB171" s="9"/>
      <c r="BH171" s="9"/>
      <c r="BI171" s="9"/>
      <c r="BL171" s="9"/>
      <c r="BM171" s="9"/>
      <c r="BS171" s="9"/>
      <c r="BT171" s="9"/>
      <c r="BW171" s="9"/>
      <c r="BX171" s="9"/>
      <c r="CD171" s="9"/>
      <c r="CE171" s="9"/>
      <c r="CH171" s="9"/>
      <c r="CI171" s="9"/>
      <c r="CO171" s="9"/>
      <c r="CP171" s="9"/>
      <c r="CS171" s="9"/>
      <c r="CT171" s="9"/>
      <c r="CZ171" s="9"/>
      <c r="DA171" s="9"/>
      <c r="DD171" s="9"/>
      <c r="DE171" s="9"/>
      <c r="DK171" s="9"/>
      <c r="DL171" s="9"/>
      <c r="DO171" s="9"/>
      <c r="DP171" s="9"/>
      <c r="DU171" s="8"/>
      <c r="DX171" s="9"/>
      <c r="EE171" s="9"/>
    </row>
    <row r="172" spans="2:135" ht="12.75" x14ac:dyDescent="0.2">
      <c r="B172" s="6"/>
      <c r="C172" s="1"/>
      <c r="D172" s="1"/>
      <c r="K172" s="25"/>
      <c r="L172" s="9"/>
      <c r="M172" s="9"/>
      <c r="W172" s="9"/>
      <c r="X172" s="9"/>
      <c r="AJ172" s="9"/>
      <c r="AL172" s="9"/>
      <c r="AM172" s="9"/>
      <c r="AP172" s="9"/>
      <c r="AQ172" s="9"/>
      <c r="AW172" s="9"/>
      <c r="AX172" s="9"/>
      <c r="BA172" s="9"/>
      <c r="BB172" s="9"/>
      <c r="BH172" s="9"/>
      <c r="BI172" s="9"/>
      <c r="BL172" s="9"/>
      <c r="BM172" s="9"/>
      <c r="BS172" s="9"/>
      <c r="BT172" s="9"/>
      <c r="BW172" s="9"/>
      <c r="BX172" s="9"/>
      <c r="CD172" s="9"/>
      <c r="CE172" s="9"/>
      <c r="CH172" s="9"/>
      <c r="CI172" s="9"/>
      <c r="CO172" s="9"/>
      <c r="CP172" s="9"/>
      <c r="CS172" s="9"/>
      <c r="CT172" s="9"/>
      <c r="CZ172" s="9"/>
      <c r="DA172" s="9"/>
      <c r="DD172" s="9"/>
      <c r="DE172" s="9"/>
      <c r="DK172" s="9"/>
      <c r="DL172" s="9"/>
      <c r="DO172" s="9"/>
      <c r="DP172" s="9"/>
      <c r="DU172" s="8"/>
      <c r="DX172" s="9"/>
      <c r="EE172" s="9"/>
    </row>
    <row r="173" spans="2:135" ht="12.75" x14ac:dyDescent="0.2">
      <c r="B173" s="6"/>
      <c r="C173" s="1"/>
      <c r="D173" s="1"/>
      <c r="K173" s="25"/>
      <c r="L173" s="9"/>
      <c r="M173" s="9"/>
      <c r="W173" s="9"/>
      <c r="X173" s="9"/>
      <c r="AJ173" s="9"/>
      <c r="AL173" s="9"/>
      <c r="AM173" s="9"/>
      <c r="AP173" s="9"/>
      <c r="AQ173" s="9"/>
      <c r="AW173" s="9"/>
      <c r="AX173" s="9"/>
      <c r="BA173" s="9"/>
      <c r="BB173" s="9"/>
      <c r="BH173" s="9"/>
      <c r="BI173" s="9"/>
      <c r="BL173" s="9"/>
      <c r="BM173" s="9"/>
      <c r="BS173" s="9"/>
      <c r="BT173" s="9"/>
      <c r="BW173" s="9"/>
      <c r="BX173" s="9"/>
      <c r="CD173" s="9"/>
      <c r="CE173" s="9"/>
      <c r="CH173" s="9"/>
      <c r="CI173" s="9"/>
      <c r="CO173" s="9"/>
      <c r="CP173" s="9"/>
      <c r="CS173" s="9"/>
      <c r="CT173" s="9"/>
      <c r="CZ173" s="9"/>
      <c r="DA173" s="9"/>
      <c r="DD173" s="9"/>
      <c r="DE173" s="9"/>
      <c r="DK173" s="9"/>
      <c r="DL173" s="9"/>
      <c r="DO173" s="9"/>
      <c r="DP173" s="9"/>
      <c r="DU173" s="8"/>
      <c r="DX173" s="9"/>
      <c r="EE173" s="9"/>
    </row>
    <row r="174" spans="2:135" ht="12.75" x14ac:dyDescent="0.2">
      <c r="B174" s="6"/>
      <c r="C174" s="1"/>
      <c r="D174" s="1"/>
      <c r="K174" s="25"/>
      <c r="L174" s="9"/>
      <c r="M174" s="9"/>
      <c r="W174" s="9"/>
      <c r="X174" s="9"/>
      <c r="AJ174" s="9"/>
      <c r="AL174" s="9"/>
      <c r="AM174" s="9"/>
      <c r="AP174" s="9"/>
      <c r="AQ174" s="9"/>
      <c r="AW174" s="9"/>
      <c r="AX174" s="9"/>
      <c r="BA174" s="9"/>
      <c r="BB174" s="9"/>
      <c r="BH174" s="9"/>
      <c r="BI174" s="9"/>
      <c r="BL174" s="9"/>
      <c r="BM174" s="9"/>
      <c r="BS174" s="9"/>
      <c r="BT174" s="9"/>
      <c r="BW174" s="9"/>
      <c r="BX174" s="9"/>
      <c r="CD174" s="9"/>
      <c r="CE174" s="9"/>
      <c r="CH174" s="9"/>
      <c r="CI174" s="9"/>
      <c r="CO174" s="9"/>
      <c r="CP174" s="9"/>
      <c r="CS174" s="9"/>
      <c r="CT174" s="9"/>
      <c r="CZ174" s="9"/>
      <c r="DA174" s="9"/>
      <c r="DD174" s="9"/>
      <c r="DE174" s="9"/>
      <c r="DK174" s="9"/>
      <c r="DL174" s="9"/>
      <c r="DO174" s="9"/>
      <c r="DP174" s="9"/>
      <c r="DU174" s="8"/>
      <c r="DX174" s="9"/>
      <c r="EE174" s="9"/>
    </row>
    <row r="175" spans="2:135" ht="12.75" x14ac:dyDescent="0.2">
      <c r="B175" s="6"/>
      <c r="C175" s="1"/>
      <c r="D175" s="1"/>
      <c r="K175" s="25"/>
      <c r="L175" s="9"/>
      <c r="M175" s="9"/>
      <c r="W175" s="9"/>
      <c r="X175" s="9"/>
      <c r="AJ175" s="9"/>
      <c r="AL175" s="9"/>
      <c r="AM175" s="9"/>
      <c r="AP175" s="9"/>
      <c r="AQ175" s="9"/>
      <c r="AW175" s="9"/>
      <c r="AX175" s="9"/>
      <c r="BA175" s="9"/>
      <c r="BB175" s="9"/>
      <c r="BH175" s="9"/>
      <c r="BI175" s="9"/>
      <c r="BL175" s="9"/>
      <c r="BM175" s="9"/>
      <c r="BS175" s="9"/>
      <c r="BT175" s="9"/>
      <c r="BW175" s="9"/>
      <c r="BX175" s="9"/>
      <c r="CD175" s="9"/>
      <c r="CE175" s="9"/>
      <c r="CH175" s="9"/>
      <c r="CI175" s="9"/>
      <c r="CO175" s="9"/>
      <c r="CP175" s="9"/>
      <c r="CS175" s="9"/>
      <c r="CT175" s="9"/>
      <c r="CZ175" s="9"/>
      <c r="DA175" s="9"/>
      <c r="DD175" s="9"/>
      <c r="DE175" s="9"/>
      <c r="DK175" s="9"/>
      <c r="DL175" s="9"/>
      <c r="DO175" s="9"/>
      <c r="DP175" s="9"/>
      <c r="DU175" s="8"/>
      <c r="DX175" s="9"/>
      <c r="EE175" s="9"/>
    </row>
    <row r="176" spans="2:135" ht="12.75" x14ac:dyDescent="0.2">
      <c r="B176" s="6"/>
      <c r="C176" s="1"/>
      <c r="D176" s="1"/>
      <c r="K176" s="25"/>
      <c r="L176" s="9"/>
      <c r="M176" s="9"/>
      <c r="W176" s="9"/>
      <c r="X176" s="9"/>
      <c r="AJ176" s="9"/>
      <c r="AL176" s="9"/>
      <c r="AM176" s="9"/>
      <c r="AP176" s="9"/>
      <c r="AQ176" s="9"/>
      <c r="AW176" s="9"/>
      <c r="AX176" s="9"/>
      <c r="BA176" s="9"/>
      <c r="BB176" s="9"/>
      <c r="BH176" s="9"/>
      <c r="BI176" s="9"/>
      <c r="BL176" s="9"/>
      <c r="BM176" s="9"/>
      <c r="BS176" s="9"/>
      <c r="BT176" s="9"/>
      <c r="BW176" s="9"/>
      <c r="BX176" s="9"/>
      <c r="CD176" s="9"/>
      <c r="CE176" s="9"/>
      <c r="CH176" s="9"/>
      <c r="CI176" s="9"/>
      <c r="CO176" s="9"/>
      <c r="CP176" s="9"/>
      <c r="CS176" s="9"/>
      <c r="CT176" s="9"/>
      <c r="CZ176" s="9"/>
      <c r="DA176" s="9"/>
      <c r="DD176" s="9"/>
      <c r="DE176" s="9"/>
      <c r="DK176" s="9"/>
      <c r="DL176" s="9"/>
      <c r="DO176" s="9"/>
      <c r="DP176" s="9"/>
      <c r="DU176" s="8"/>
      <c r="DX176" s="9"/>
      <c r="EE176" s="9"/>
    </row>
    <row r="177" spans="2:135" ht="12.75" x14ac:dyDescent="0.2">
      <c r="B177" s="6"/>
      <c r="C177" s="1"/>
      <c r="D177" s="1"/>
      <c r="K177" s="25"/>
      <c r="L177" s="9"/>
      <c r="M177" s="9"/>
      <c r="W177" s="9"/>
      <c r="X177" s="9"/>
      <c r="AJ177" s="9"/>
      <c r="AL177" s="9"/>
      <c r="AM177" s="9"/>
      <c r="AP177" s="9"/>
      <c r="AQ177" s="9"/>
      <c r="AW177" s="9"/>
      <c r="AX177" s="9"/>
      <c r="BA177" s="9"/>
      <c r="BB177" s="9"/>
      <c r="BH177" s="9"/>
      <c r="BI177" s="9"/>
      <c r="BL177" s="9"/>
      <c r="BM177" s="9"/>
      <c r="BS177" s="9"/>
      <c r="BT177" s="9"/>
      <c r="BW177" s="9"/>
      <c r="BX177" s="9"/>
      <c r="CD177" s="9"/>
      <c r="CE177" s="9"/>
      <c r="CH177" s="9"/>
      <c r="CI177" s="9"/>
      <c r="CO177" s="9"/>
      <c r="CP177" s="9"/>
      <c r="CS177" s="9"/>
      <c r="CT177" s="9"/>
      <c r="CZ177" s="9"/>
      <c r="DA177" s="9"/>
      <c r="DD177" s="9"/>
      <c r="DE177" s="9"/>
      <c r="DK177" s="9"/>
      <c r="DL177" s="9"/>
      <c r="DO177" s="9"/>
      <c r="DP177" s="9"/>
      <c r="DU177" s="8"/>
      <c r="DX177" s="9"/>
      <c r="EE177" s="9"/>
    </row>
    <row r="178" spans="2:135" ht="12.75" x14ac:dyDescent="0.2">
      <c r="B178" s="6"/>
      <c r="C178" s="1"/>
      <c r="D178" s="1"/>
      <c r="K178" s="25"/>
      <c r="L178" s="9"/>
      <c r="M178" s="9"/>
      <c r="W178" s="9"/>
      <c r="X178" s="9"/>
      <c r="AJ178" s="9"/>
      <c r="AL178" s="9"/>
      <c r="AM178" s="9"/>
      <c r="AP178" s="9"/>
      <c r="AQ178" s="9"/>
      <c r="AW178" s="9"/>
      <c r="AX178" s="9"/>
      <c r="BA178" s="9"/>
      <c r="BB178" s="9"/>
      <c r="BH178" s="9"/>
      <c r="BI178" s="9"/>
      <c r="BL178" s="9"/>
      <c r="BM178" s="9"/>
      <c r="BS178" s="9"/>
      <c r="BT178" s="9"/>
      <c r="BW178" s="9"/>
      <c r="BX178" s="9"/>
      <c r="CD178" s="9"/>
      <c r="CE178" s="9"/>
      <c r="CH178" s="9"/>
      <c r="CI178" s="9"/>
      <c r="CO178" s="9"/>
      <c r="CP178" s="9"/>
      <c r="CS178" s="9"/>
      <c r="CT178" s="9"/>
      <c r="CZ178" s="9"/>
      <c r="DA178" s="9"/>
      <c r="DD178" s="9"/>
      <c r="DE178" s="9"/>
      <c r="DK178" s="9"/>
      <c r="DL178" s="9"/>
      <c r="DO178" s="9"/>
      <c r="DP178" s="9"/>
      <c r="DU178" s="8"/>
      <c r="DX178" s="9"/>
      <c r="EE178" s="9"/>
    </row>
    <row r="179" spans="2:135" ht="12.75" x14ac:dyDescent="0.2">
      <c r="B179" s="6"/>
      <c r="C179" s="1"/>
      <c r="D179" s="1"/>
      <c r="K179" s="25"/>
      <c r="L179" s="9"/>
      <c r="M179" s="9"/>
      <c r="W179" s="9"/>
      <c r="X179" s="9"/>
      <c r="AJ179" s="9"/>
      <c r="AL179" s="9"/>
      <c r="AM179" s="9"/>
      <c r="AP179" s="9"/>
      <c r="AQ179" s="9"/>
      <c r="AW179" s="9"/>
      <c r="AX179" s="9"/>
      <c r="BA179" s="9"/>
      <c r="BB179" s="9"/>
      <c r="BH179" s="9"/>
      <c r="BI179" s="9"/>
      <c r="BL179" s="9"/>
      <c r="BM179" s="9"/>
      <c r="BS179" s="9"/>
      <c r="BT179" s="9"/>
      <c r="BW179" s="9"/>
      <c r="BX179" s="9"/>
      <c r="CD179" s="9"/>
      <c r="CE179" s="9"/>
      <c r="CH179" s="9"/>
      <c r="CI179" s="9"/>
      <c r="CO179" s="9"/>
      <c r="CP179" s="9"/>
      <c r="CS179" s="9"/>
      <c r="CT179" s="9"/>
      <c r="CZ179" s="9"/>
      <c r="DA179" s="9"/>
      <c r="DD179" s="9"/>
      <c r="DE179" s="9"/>
      <c r="DK179" s="9"/>
      <c r="DL179" s="9"/>
      <c r="DO179" s="9"/>
      <c r="DP179" s="9"/>
      <c r="DU179" s="8"/>
      <c r="DX179" s="9"/>
      <c r="EE179" s="9"/>
    </row>
    <row r="180" spans="2:135" ht="12.75" x14ac:dyDescent="0.2">
      <c r="B180" s="6"/>
      <c r="C180" s="1"/>
      <c r="D180" s="1"/>
      <c r="K180" s="25"/>
      <c r="L180" s="9"/>
      <c r="M180" s="9"/>
      <c r="W180" s="9"/>
      <c r="X180" s="9"/>
      <c r="AJ180" s="9"/>
      <c r="AL180" s="9"/>
      <c r="AM180" s="9"/>
      <c r="AP180" s="9"/>
      <c r="AQ180" s="9"/>
      <c r="AW180" s="9"/>
      <c r="AX180" s="9"/>
      <c r="BA180" s="9"/>
      <c r="BB180" s="9"/>
      <c r="BH180" s="9"/>
      <c r="BI180" s="9"/>
      <c r="BL180" s="9"/>
      <c r="BM180" s="9"/>
      <c r="BS180" s="9"/>
      <c r="BT180" s="9"/>
      <c r="BW180" s="9"/>
      <c r="BX180" s="9"/>
      <c r="CD180" s="9"/>
      <c r="CE180" s="9"/>
      <c r="CH180" s="9"/>
      <c r="CI180" s="9"/>
      <c r="CO180" s="9"/>
      <c r="CP180" s="9"/>
      <c r="CS180" s="9"/>
      <c r="CT180" s="9"/>
      <c r="CZ180" s="9"/>
      <c r="DA180" s="9"/>
      <c r="DD180" s="9"/>
      <c r="DE180" s="9"/>
      <c r="DK180" s="9"/>
      <c r="DL180" s="9"/>
      <c r="DO180" s="9"/>
      <c r="DP180" s="9"/>
      <c r="DU180" s="8"/>
      <c r="DX180" s="9"/>
      <c r="EE180" s="9"/>
    </row>
    <row r="181" spans="2:135" ht="12.75" x14ac:dyDescent="0.2">
      <c r="B181" s="6"/>
      <c r="C181" s="1"/>
      <c r="D181" s="1"/>
      <c r="K181" s="25"/>
      <c r="L181" s="9"/>
      <c r="M181" s="9"/>
      <c r="W181" s="9"/>
      <c r="X181" s="9"/>
      <c r="AJ181" s="9"/>
      <c r="AL181" s="9"/>
      <c r="AM181" s="9"/>
      <c r="AP181" s="9"/>
      <c r="AQ181" s="9"/>
      <c r="AW181" s="9"/>
      <c r="AX181" s="9"/>
      <c r="BA181" s="9"/>
      <c r="BB181" s="9"/>
      <c r="BH181" s="9"/>
      <c r="BI181" s="9"/>
      <c r="BL181" s="9"/>
      <c r="BM181" s="9"/>
      <c r="BS181" s="9"/>
      <c r="BT181" s="9"/>
      <c r="BW181" s="9"/>
      <c r="BX181" s="9"/>
      <c r="CD181" s="9"/>
      <c r="CE181" s="9"/>
      <c r="CH181" s="9"/>
      <c r="CI181" s="9"/>
      <c r="CO181" s="9"/>
      <c r="CP181" s="9"/>
      <c r="CS181" s="9"/>
      <c r="CT181" s="9"/>
      <c r="CZ181" s="9"/>
      <c r="DA181" s="9"/>
      <c r="DD181" s="9"/>
      <c r="DE181" s="9"/>
      <c r="DK181" s="9"/>
      <c r="DL181" s="9"/>
      <c r="DO181" s="9"/>
      <c r="DP181" s="9"/>
      <c r="DU181" s="8"/>
      <c r="DX181" s="9"/>
      <c r="EE181" s="9"/>
    </row>
    <row r="182" spans="2:135" ht="12.75" x14ac:dyDescent="0.2">
      <c r="B182" s="6"/>
      <c r="C182" s="1"/>
      <c r="D182" s="1"/>
      <c r="K182" s="25"/>
      <c r="L182" s="9"/>
      <c r="M182" s="9"/>
      <c r="W182" s="9"/>
      <c r="X182" s="9"/>
      <c r="AJ182" s="9"/>
      <c r="AL182" s="9"/>
      <c r="AM182" s="9"/>
      <c r="AP182" s="9"/>
      <c r="AQ182" s="9"/>
      <c r="AW182" s="9"/>
      <c r="AX182" s="9"/>
      <c r="BA182" s="9"/>
      <c r="BB182" s="9"/>
      <c r="BH182" s="9"/>
      <c r="BI182" s="9"/>
      <c r="BL182" s="9"/>
      <c r="BM182" s="9"/>
      <c r="BS182" s="9"/>
      <c r="BT182" s="9"/>
      <c r="BW182" s="9"/>
      <c r="BX182" s="9"/>
      <c r="CD182" s="9"/>
      <c r="CE182" s="9"/>
      <c r="CH182" s="9"/>
      <c r="CI182" s="9"/>
      <c r="CO182" s="9"/>
      <c r="CP182" s="9"/>
      <c r="CS182" s="9"/>
      <c r="CT182" s="9"/>
      <c r="CZ182" s="9"/>
      <c r="DA182" s="9"/>
      <c r="DD182" s="9"/>
      <c r="DE182" s="9"/>
      <c r="DK182" s="9"/>
      <c r="DL182" s="9"/>
      <c r="DO182" s="9"/>
      <c r="DP182" s="9"/>
      <c r="DU182" s="8"/>
      <c r="DX182" s="9"/>
      <c r="EE182" s="9"/>
    </row>
    <row r="183" spans="2:135" ht="12.75" x14ac:dyDescent="0.2">
      <c r="B183" s="6"/>
      <c r="C183" s="1"/>
      <c r="D183" s="1"/>
      <c r="K183" s="25"/>
      <c r="L183" s="9"/>
      <c r="M183" s="9"/>
      <c r="W183" s="9"/>
      <c r="X183" s="9"/>
      <c r="AJ183" s="9"/>
      <c r="AL183" s="9"/>
      <c r="AM183" s="9"/>
      <c r="AP183" s="9"/>
      <c r="AQ183" s="9"/>
      <c r="AW183" s="9"/>
      <c r="AX183" s="9"/>
      <c r="BA183" s="9"/>
      <c r="BB183" s="9"/>
      <c r="BH183" s="9"/>
      <c r="BI183" s="9"/>
      <c r="BL183" s="9"/>
      <c r="BM183" s="9"/>
      <c r="BS183" s="9"/>
      <c r="BT183" s="9"/>
      <c r="BW183" s="9"/>
      <c r="BX183" s="9"/>
      <c r="CD183" s="9"/>
      <c r="CE183" s="9"/>
      <c r="CH183" s="9"/>
      <c r="CI183" s="9"/>
      <c r="CO183" s="9"/>
      <c r="CP183" s="9"/>
      <c r="CS183" s="9"/>
      <c r="CT183" s="9"/>
      <c r="CZ183" s="9"/>
      <c r="DA183" s="9"/>
      <c r="DD183" s="9"/>
      <c r="DE183" s="9"/>
      <c r="DK183" s="9"/>
      <c r="DL183" s="9"/>
      <c r="DO183" s="9"/>
      <c r="DP183" s="9"/>
      <c r="DU183" s="8"/>
      <c r="DX183" s="9"/>
      <c r="EE183" s="9"/>
    </row>
    <row r="184" spans="2:135" ht="12.75" x14ac:dyDescent="0.2">
      <c r="B184" s="6"/>
      <c r="C184" s="1"/>
      <c r="D184" s="1"/>
      <c r="K184" s="25"/>
      <c r="L184" s="9"/>
      <c r="M184" s="9"/>
      <c r="W184" s="9"/>
      <c r="X184" s="9"/>
      <c r="AJ184" s="9"/>
      <c r="AL184" s="9"/>
      <c r="AM184" s="9"/>
      <c r="AP184" s="9"/>
      <c r="AQ184" s="9"/>
      <c r="AW184" s="9"/>
      <c r="AX184" s="9"/>
      <c r="BA184" s="9"/>
      <c r="BB184" s="9"/>
      <c r="BH184" s="9"/>
      <c r="BI184" s="9"/>
      <c r="BL184" s="9"/>
      <c r="BM184" s="9"/>
      <c r="BS184" s="9"/>
      <c r="BT184" s="9"/>
      <c r="BW184" s="9"/>
      <c r="BX184" s="9"/>
      <c r="CD184" s="9"/>
      <c r="CE184" s="9"/>
      <c r="CH184" s="9"/>
      <c r="CI184" s="9"/>
      <c r="CO184" s="9"/>
      <c r="CP184" s="9"/>
      <c r="CS184" s="9"/>
      <c r="CT184" s="9"/>
      <c r="CZ184" s="9"/>
      <c r="DA184" s="9"/>
      <c r="DD184" s="9"/>
      <c r="DE184" s="9"/>
      <c r="DK184" s="9"/>
      <c r="DL184" s="9"/>
      <c r="DO184" s="9"/>
      <c r="DP184" s="9"/>
      <c r="DU184" s="8"/>
      <c r="DX184" s="9"/>
      <c r="EE184" s="9"/>
    </row>
    <row r="185" spans="2:135" ht="12.75" x14ac:dyDescent="0.2">
      <c r="B185" s="6"/>
      <c r="C185" s="1"/>
      <c r="D185" s="1"/>
      <c r="K185" s="25"/>
      <c r="L185" s="9"/>
      <c r="M185" s="9"/>
      <c r="W185" s="9"/>
      <c r="X185" s="9"/>
      <c r="AJ185" s="9"/>
      <c r="AL185" s="9"/>
      <c r="AM185" s="9"/>
      <c r="AP185" s="9"/>
      <c r="AQ185" s="9"/>
      <c r="AW185" s="9"/>
      <c r="AX185" s="9"/>
      <c r="BA185" s="9"/>
      <c r="BB185" s="9"/>
      <c r="BH185" s="9"/>
      <c r="BI185" s="9"/>
      <c r="BL185" s="9"/>
      <c r="BM185" s="9"/>
      <c r="BS185" s="9"/>
      <c r="BT185" s="9"/>
      <c r="BW185" s="9"/>
      <c r="BX185" s="9"/>
      <c r="CD185" s="9"/>
      <c r="CE185" s="9"/>
      <c r="CH185" s="9"/>
      <c r="CI185" s="9"/>
      <c r="CO185" s="9"/>
      <c r="CP185" s="9"/>
      <c r="CS185" s="9"/>
      <c r="CT185" s="9"/>
      <c r="CZ185" s="9"/>
      <c r="DA185" s="9"/>
      <c r="DD185" s="9"/>
      <c r="DE185" s="9"/>
      <c r="DK185" s="9"/>
      <c r="DL185" s="9"/>
      <c r="DO185" s="9"/>
      <c r="DP185" s="9"/>
      <c r="DU185" s="8"/>
      <c r="DX185" s="9"/>
      <c r="EE185" s="9"/>
    </row>
    <row r="186" spans="2:135" ht="12.75" x14ac:dyDescent="0.2">
      <c r="B186" s="6"/>
      <c r="C186" s="1"/>
      <c r="D186" s="1"/>
      <c r="K186" s="25"/>
      <c r="L186" s="9"/>
      <c r="M186" s="9"/>
      <c r="W186" s="9"/>
      <c r="X186" s="9"/>
      <c r="AJ186" s="9"/>
      <c r="AL186" s="9"/>
      <c r="AM186" s="9"/>
      <c r="AP186" s="9"/>
      <c r="AQ186" s="9"/>
      <c r="AW186" s="9"/>
      <c r="AX186" s="9"/>
      <c r="BA186" s="9"/>
      <c r="BB186" s="9"/>
      <c r="BH186" s="9"/>
      <c r="BI186" s="9"/>
      <c r="BL186" s="9"/>
      <c r="BM186" s="9"/>
      <c r="BS186" s="9"/>
      <c r="BT186" s="9"/>
      <c r="BW186" s="9"/>
      <c r="BX186" s="9"/>
      <c r="CD186" s="9"/>
      <c r="CE186" s="9"/>
      <c r="CH186" s="9"/>
      <c r="CI186" s="9"/>
      <c r="CO186" s="9"/>
      <c r="CP186" s="9"/>
      <c r="CS186" s="9"/>
      <c r="CT186" s="9"/>
      <c r="CZ186" s="9"/>
      <c r="DA186" s="9"/>
      <c r="DD186" s="9"/>
      <c r="DE186" s="9"/>
      <c r="DK186" s="9"/>
      <c r="DL186" s="9"/>
      <c r="DO186" s="9"/>
      <c r="DP186" s="9"/>
      <c r="DU186" s="8"/>
      <c r="DX186" s="9"/>
      <c r="EE186" s="9"/>
    </row>
    <row r="187" spans="2:135" ht="12.75" x14ac:dyDescent="0.2">
      <c r="B187" s="6"/>
      <c r="C187" s="1"/>
      <c r="D187" s="1"/>
      <c r="K187" s="25"/>
      <c r="L187" s="9"/>
      <c r="M187" s="9"/>
      <c r="W187" s="9"/>
      <c r="X187" s="9"/>
      <c r="AJ187" s="9"/>
      <c r="AL187" s="9"/>
      <c r="AM187" s="9"/>
      <c r="AP187" s="9"/>
      <c r="AQ187" s="9"/>
      <c r="AW187" s="9"/>
      <c r="AX187" s="9"/>
      <c r="BA187" s="9"/>
      <c r="BB187" s="9"/>
      <c r="BH187" s="9"/>
      <c r="BI187" s="9"/>
      <c r="BL187" s="9"/>
      <c r="BM187" s="9"/>
      <c r="BS187" s="9"/>
      <c r="BT187" s="9"/>
      <c r="BW187" s="9"/>
      <c r="BX187" s="9"/>
      <c r="CD187" s="9"/>
      <c r="CE187" s="9"/>
      <c r="CH187" s="9"/>
      <c r="CI187" s="9"/>
      <c r="CO187" s="9"/>
      <c r="CP187" s="9"/>
      <c r="CS187" s="9"/>
      <c r="CT187" s="9"/>
      <c r="CZ187" s="9"/>
      <c r="DA187" s="9"/>
      <c r="DD187" s="9"/>
      <c r="DE187" s="9"/>
      <c r="DK187" s="9"/>
      <c r="DL187" s="9"/>
      <c r="DO187" s="9"/>
      <c r="DP187" s="9"/>
      <c r="DU187" s="8"/>
      <c r="DX187" s="9"/>
      <c r="EE187" s="9"/>
    </row>
    <row r="188" spans="2:135" ht="12.75" x14ac:dyDescent="0.2">
      <c r="B188" s="6"/>
      <c r="C188" s="1"/>
      <c r="D188" s="1"/>
      <c r="K188" s="25"/>
      <c r="L188" s="9"/>
      <c r="M188" s="9"/>
      <c r="W188" s="9"/>
      <c r="X188" s="9"/>
      <c r="AJ188" s="9"/>
      <c r="AL188" s="9"/>
      <c r="AM188" s="9"/>
      <c r="AP188" s="9"/>
      <c r="AQ188" s="9"/>
      <c r="AW188" s="9"/>
      <c r="AX188" s="9"/>
      <c r="BA188" s="9"/>
      <c r="BB188" s="9"/>
      <c r="BH188" s="9"/>
      <c r="BI188" s="9"/>
      <c r="BL188" s="9"/>
      <c r="BM188" s="9"/>
      <c r="BS188" s="9"/>
      <c r="BT188" s="9"/>
      <c r="BW188" s="9"/>
      <c r="BX188" s="9"/>
      <c r="CD188" s="9"/>
      <c r="CE188" s="9"/>
      <c r="CH188" s="9"/>
      <c r="CI188" s="9"/>
      <c r="CO188" s="9"/>
      <c r="CP188" s="9"/>
      <c r="CS188" s="9"/>
      <c r="CT188" s="9"/>
      <c r="CZ188" s="9"/>
      <c r="DA188" s="9"/>
      <c r="DD188" s="9"/>
      <c r="DE188" s="9"/>
      <c r="DK188" s="9"/>
      <c r="DL188" s="9"/>
      <c r="DO188" s="9"/>
      <c r="DP188" s="9"/>
      <c r="DU188" s="8"/>
      <c r="DX188" s="9"/>
      <c r="EE188" s="9"/>
    </row>
    <row r="189" spans="2:135" ht="12.75" x14ac:dyDescent="0.2">
      <c r="B189" s="6"/>
      <c r="C189" s="1"/>
      <c r="D189" s="1"/>
      <c r="K189" s="25"/>
      <c r="L189" s="9"/>
      <c r="M189" s="9"/>
      <c r="W189" s="9"/>
      <c r="X189" s="9"/>
      <c r="AJ189" s="9"/>
      <c r="AL189" s="9"/>
      <c r="AM189" s="9"/>
      <c r="AP189" s="9"/>
      <c r="AQ189" s="9"/>
      <c r="AW189" s="9"/>
      <c r="AX189" s="9"/>
      <c r="BA189" s="9"/>
      <c r="BB189" s="9"/>
      <c r="BH189" s="9"/>
      <c r="BI189" s="9"/>
      <c r="BL189" s="9"/>
      <c r="BM189" s="9"/>
      <c r="BS189" s="9"/>
      <c r="BT189" s="9"/>
      <c r="BW189" s="9"/>
      <c r="BX189" s="9"/>
      <c r="CD189" s="9"/>
      <c r="CE189" s="9"/>
      <c r="CH189" s="9"/>
      <c r="CI189" s="9"/>
      <c r="CO189" s="9"/>
      <c r="CP189" s="9"/>
      <c r="CS189" s="9"/>
      <c r="CT189" s="9"/>
      <c r="CZ189" s="9"/>
      <c r="DA189" s="9"/>
      <c r="DD189" s="9"/>
      <c r="DE189" s="9"/>
      <c r="DK189" s="9"/>
      <c r="DL189" s="9"/>
      <c r="DO189" s="9"/>
      <c r="DP189" s="9"/>
      <c r="DU189" s="8"/>
      <c r="DX189" s="9"/>
      <c r="EE189" s="9"/>
    </row>
    <row r="190" spans="2:135" ht="12.75" x14ac:dyDescent="0.2">
      <c r="B190" s="6"/>
      <c r="C190" s="1"/>
      <c r="D190" s="1"/>
      <c r="K190" s="25"/>
      <c r="L190" s="9"/>
      <c r="M190" s="9"/>
      <c r="W190" s="9"/>
      <c r="X190" s="9"/>
      <c r="AJ190" s="9"/>
      <c r="AL190" s="9"/>
      <c r="AM190" s="9"/>
      <c r="AP190" s="9"/>
      <c r="AQ190" s="9"/>
      <c r="AW190" s="9"/>
      <c r="AX190" s="9"/>
      <c r="BA190" s="9"/>
      <c r="BB190" s="9"/>
      <c r="BH190" s="9"/>
      <c r="BI190" s="9"/>
      <c r="BL190" s="9"/>
      <c r="BM190" s="9"/>
      <c r="BS190" s="9"/>
      <c r="BT190" s="9"/>
      <c r="BW190" s="9"/>
      <c r="BX190" s="9"/>
      <c r="CD190" s="9"/>
      <c r="CE190" s="9"/>
      <c r="CH190" s="9"/>
      <c r="CI190" s="9"/>
      <c r="CO190" s="9"/>
      <c r="CP190" s="9"/>
      <c r="CS190" s="9"/>
      <c r="CT190" s="9"/>
      <c r="CZ190" s="9"/>
      <c r="DA190" s="9"/>
      <c r="DD190" s="9"/>
      <c r="DE190" s="9"/>
      <c r="DK190" s="9"/>
      <c r="DL190" s="9"/>
      <c r="DO190" s="9"/>
      <c r="DP190" s="9"/>
      <c r="DU190" s="8"/>
      <c r="DX190" s="9"/>
      <c r="EE190" s="9"/>
    </row>
    <row r="191" spans="2:135" ht="12.75" x14ac:dyDescent="0.2">
      <c r="B191" s="6"/>
      <c r="C191" s="1"/>
      <c r="D191" s="1"/>
      <c r="K191" s="25"/>
      <c r="L191" s="9"/>
      <c r="M191" s="9"/>
      <c r="W191" s="9"/>
      <c r="X191" s="9"/>
      <c r="AJ191" s="9"/>
      <c r="AL191" s="9"/>
      <c r="AM191" s="9"/>
      <c r="AP191" s="9"/>
      <c r="AQ191" s="9"/>
      <c r="AW191" s="9"/>
      <c r="AX191" s="9"/>
      <c r="BA191" s="9"/>
      <c r="BB191" s="9"/>
      <c r="BH191" s="9"/>
      <c r="BI191" s="9"/>
      <c r="BL191" s="9"/>
      <c r="BM191" s="9"/>
      <c r="BS191" s="9"/>
      <c r="BT191" s="9"/>
      <c r="BW191" s="9"/>
      <c r="BX191" s="9"/>
      <c r="CD191" s="9"/>
      <c r="CE191" s="9"/>
      <c r="CH191" s="9"/>
      <c r="CI191" s="9"/>
      <c r="CO191" s="9"/>
      <c r="CP191" s="9"/>
      <c r="CS191" s="9"/>
      <c r="CT191" s="9"/>
      <c r="CZ191" s="9"/>
      <c r="DA191" s="9"/>
      <c r="DD191" s="9"/>
      <c r="DE191" s="9"/>
      <c r="DK191" s="9"/>
      <c r="DL191" s="9"/>
      <c r="DO191" s="9"/>
      <c r="DP191" s="9"/>
      <c r="DU191" s="8"/>
      <c r="DX191" s="9"/>
      <c r="EE191" s="9"/>
    </row>
    <row r="192" spans="2:135" ht="12.75" x14ac:dyDescent="0.2">
      <c r="B192" s="6"/>
      <c r="C192" s="1"/>
      <c r="D192" s="1"/>
      <c r="K192" s="25"/>
      <c r="L192" s="9"/>
      <c r="M192" s="9"/>
      <c r="W192" s="9"/>
      <c r="X192" s="9"/>
      <c r="AJ192" s="9"/>
      <c r="AL192" s="9"/>
      <c r="AM192" s="9"/>
      <c r="AP192" s="9"/>
      <c r="AQ192" s="9"/>
      <c r="AW192" s="9"/>
      <c r="AX192" s="9"/>
      <c r="BA192" s="9"/>
      <c r="BB192" s="9"/>
      <c r="BH192" s="9"/>
      <c r="BI192" s="9"/>
      <c r="BL192" s="9"/>
      <c r="BM192" s="9"/>
      <c r="BS192" s="9"/>
      <c r="BT192" s="9"/>
      <c r="BW192" s="9"/>
      <c r="BX192" s="9"/>
      <c r="CD192" s="9"/>
      <c r="CE192" s="9"/>
      <c r="CH192" s="9"/>
      <c r="CI192" s="9"/>
      <c r="CO192" s="9"/>
      <c r="CP192" s="9"/>
      <c r="CS192" s="9"/>
      <c r="CT192" s="9"/>
      <c r="CZ192" s="9"/>
      <c r="DA192" s="9"/>
      <c r="DD192" s="9"/>
      <c r="DE192" s="9"/>
      <c r="DK192" s="9"/>
      <c r="DL192" s="9"/>
      <c r="DO192" s="9"/>
      <c r="DP192" s="9"/>
      <c r="DU192" s="8"/>
      <c r="DX192" s="9"/>
      <c r="EE192" s="9"/>
    </row>
    <row r="193" spans="2:135" ht="12.75" x14ac:dyDescent="0.2">
      <c r="B193" s="6"/>
      <c r="C193" s="1"/>
      <c r="D193" s="1"/>
      <c r="K193" s="25"/>
      <c r="L193" s="9"/>
      <c r="M193" s="9"/>
      <c r="W193" s="9"/>
      <c r="X193" s="9"/>
      <c r="AJ193" s="9"/>
      <c r="AL193" s="9"/>
      <c r="AM193" s="9"/>
      <c r="AP193" s="9"/>
      <c r="AQ193" s="9"/>
      <c r="AW193" s="9"/>
      <c r="AX193" s="9"/>
      <c r="BA193" s="9"/>
      <c r="BB193" s="9"/>
      <c r="BH193" s="9"/>
      <c r="BI193" s="9"/>
      <c r="BL193" s="9"/>
      <c r="BM193" s="9"/>
      <c r="BS193" s="9"/>
      <c r="BT193" s="9"/>
      <c r="BW193" s="9"/>
      <c r="BX193" s="9"/>
      <c r="CD193" s="9"/>
      <c r="CE193" s="9"/>
      <c r="CH193" s="9"/>
      <c r="CI193" s="9"/>
      <c r="CO193" s="9"/>
      <c r="CP193" s="9"/>
      <c r="CS193" s="9"/>
      <c r="CT193" s="9"/>
      <c r="CZ193" s="9"/>
      <c r="DA193" s="9"/>
      <c r="DD193" s="9"/>
      <c r="DE193" s="9"/>
      <c r="DK193" s="9"/>
      <c r="DL193" s="9"/>
      <c r="DO193" s="9"/>
      <c r="DP193" s="9"/>
      <c r="DU193" s="8"/>
      <c r="DX193" s="9"/>
      <c r="EE193" s="9"/>
    </row>
    <row r="194" spans="2:135" ht="12.75" x14ac:dyDescent="0.2">
      <c r="B194" s="6"/>
      <c r="C194" s="1"/>
      <c r="D194" s="1"/>
      <c r="K194" s="25"/>
      <c r="L194" s="9"/>
      <c r="M194" s="9"/>
      <c r="W194" s="9"/>
      <c r="X194" s="9"/>
      <c r="AJ194" s="9"/>
      <c r="AL194" s="9"/>
      <c r="AM194" s="9"/>
      <c r="AP194" s="9"/>
      <c r="AQ194" s="9"/>
      <c r="AW194" s="9"/>
      <c r="AX194" s="9"/>
      <c r="BA194" s="9"/>
      <c r="BB194" s="9"/>
      <c r="BH194" s="9"/>
      <c r="BI194" s="9"/>
      <c r="BL194" s="9"/>
      <c r="BM194" s="9"/>
      <c r="BS194" s="9"/>
      <c r="BT194" s="9"/>
      <c r="BW194" s="9"/>
      <c r="BX194" s="9"/>
      <c r="CD194" s="9"/>
      <c r="CE194" s="9"/>
      <c r="CH194" s="9"/>
      <c r="CI194" s="9"/>
      <c r="CO194" s="9"/>
      <c r="CP194" s="9"/>
      <c r="CS194" s="9"/>
      <c r="CT194" s="9"/>
      <c r="CZ194" s="9"/>
      <c r="DA194" s="9"/>
      <c r="DD194" s="9"/>
      <c r="DE194" s="9"/>
      <c r="DK194" s="9"/>
      <c r="DL194" s="9"/>
      <c r="DO194" s="9"/>
      <c r="DP194" s="9"/>
      <c r="DU194" s="8"/>
      <c r="DX194" s="9"/>
      <c r="EE194" s="9"/>
    </row>
    <row r="195" spans="2:135" ht="12.75" x14ac:dyDescent="0.2">
      <c r="B195" s="6"/>
      <c r="C195" s="1"/>
      <c r="D195" s="1"/>
      <c r="K195" s="25"/>
      <c r="L195" s="9"/>
      <c r="M195" s="9"/>
      <c r="W195" s="9"/>
      <c r="X195" s="9"/>
      <c r="AJ195" s="9"/>
      <c r="AL195" s="9"/>
      <c r="AM195" s="9"/>
      <c r="AP195" s="9"/>
      <c r="AQ195" s="9"/>
      <c r="AW195" s="9"/>
      <c r="AX195" s="9"/>
      <c r="BA195" s="9"/>
      <c r="BB195" s="9"/>
      <c r="BH195" s="9"/>
      <c r="BI195" s="9"/>
      <c r="BL195" s="9"/>
      <c r="BM195" s="9"/>
      <c r="BS195" s="9"/>
      <c r="BT195" s="9"/>
      <c r="BW195" s="9"/>
      <c r="BX195" s="9"/>
      <c r="CD195" s="9"/>
      <c r="CE195" s="9"/>
      <c r="CH195" s="9"/>
      <c r="CI195" s="9"/>
      <c r="CO195" s="9"/>
      <c r="CP195" s="9"/>
      <c r="CS195" s="9"/>
      <c r="CT195" s="9"/>
      <c r="CZ195" s="9"/>
      <c r="DA195" s="9"/>
      <c r="DD195" s="9"/>
      <c r="DE195" s="9"/>
      <c r="DK195" s="9"/>
      <c r="DL195" s="9"/>
      <c r="DO195" s="9"/>
      <c r="DP195" s="9"/>
      <c r="DU195" s="8"/>
      <c r="DX195" s="9"/>
      <c r="EE195" s="9"/>
    </row>
    <row r="196" spans="2:135" ht="12.75" x14ac:dyDescent="0.2">
      <c r="B196" s="6"/>
      <c r="C196" s="1"/>
      <c r="D196" s="1"/>
      <c r="K196" s="25"/>
      <c r="L196" s="9"/>
      <c r="M196" s="9"/>
      <c r="W196" s="9"/>
      <c r="X196" s="9"/>
      <c r="AJ196" s="9"/>
      <c r="AL196" s="9"/>
      <c r="AM196" s="9"/>
      <c r="AP196" s="9"/>
      <c r="AQ196" s="9"/>
      <c r="AW196" s="9"/>
      <c r="AX196" s="9"/>
      <c r="BA196" s="9"/>
      <c r="BB196" s="9"/>
      <c r="BH196" s="9"/>
      <c r="BI196" s="9"/>
      <c r="BL196" s="9"/>
      <c r="BM196" s="9"/>
      <c r="BS196" s="9"/>
      <c r="BT196" s="9"/>
      <c r="BW196" s="9"/>
      <c r="BX196" s="9"/>
      <c r="CD196" s="9"/>
      <c r="CE196" s="9"/>
      <c r="CH196" s="9"/>
      <c r="CI196" s="9"/>
      <c r="CO196" s="9"/>
      <c r="CP196" s="9"/>
      <c r="CS196" s="9"/>
      <c r="CT196" s="9"/>
      <c r="CZ196" s="9"/>
      <c r="DA196" s="9"/>
      <c r="DD196" s="9"/>
      <c r="DE196" s="9"/>
      <c r="DK196" s="9"/>
      <c r="DL196" s="9"/>
      <c r="DO196" s="9"/>
      <c r="DP196" s="9"/>
      <c r="DU196" s="8"/>
      <c r="DX196" s="9"/>
      <c r="EE196" s="9"/>
    </row>
    <row r="197" spans="2:135" ht="12.75" x14ac:dyDescent="0.2">
      <c r="B197" s="6"/>
      <c r="C197" s="1"/>
      <c r="D197" s="1"/>
      <c r="K197" s="25"/>
      <c r="L197" s="9"/>
      <c r="M197" s="9"/>
      <c r="W197" s="9"/>
      <c r="X197" s="9"/>
      <c r="AJ197" s="9"/>
      <c r="AL197" s="9"/>
      <c r="AM197" s="9"/>
      <c r="AP197" s="9"/>
      <c r="AQ197" s="9"/>
      <c r="AW197" s="9"/>
      <c r="AX197" s="9"/>
      <c r="BA197" s="9"/>
      <c r="BB197" s="9"/>
      <c r="BH197" s="9"/>
      <c r="BI197" s="9"/>
      <c r="BL197" s="9"/>
      <c r="BM197" s="9"/>
      <c r="BS197" s="9"/>
      <c r="BT197" s="9"/>
      <c r="BW197" s="9"/>
      <c r="BX197" s="9"/>
      <c r="CD197" s="9"/>
      <c r="CE197" s="9"/>
      <c r="CH197" s="9"/>
      <c r="CI197" s="9"/>
      <c r="CO197" s="9"/>
      <c r="CP197" s="9"/>
      <c r="CS197" s="9"/>
      <c r="CT197" s="9"/>
      <c r="CZ197" s="9"/>
      <c r="DA197" s="9"/>
      <c r="DD197" s="9"/>
      <c r="DE197" s="9"/>
      <c r="DK197" s="9"/>
      <c r="DL197" s="9"/>
      <c r="DO197" s="9"/>
      <c r="DP197" s="9"/>
      <c r="DU197" s="8"/>
      <c r="DX197" s="9"/>
      <c r="EE197" s="9"/>
    </row>
    <row r="198" spans="2:135" ht="12.75" x14ac:dyDescent="0.2">
      <c r="B198" s="6"/>
      <c r="C198" s="1"/>
      <c r="D198" s="1"/>
      <c r="K198" s="25"/>
      <c r="L198" s="9"/>
      <c r="M198" s="9"/>
      <c r="W198" s="9"/>
      <c r="X198" s="9"/>
      <c r="AJ198" s="9"/>
      <c r="AL198" s="9"/>
      <c r="AM198" s="9"/>
      <c r="AP198" s="9"/>
      <c r="AQ198" s="9"/>
      <c r="AW198" s="9"/>
      <c r="AX198" s="9"/>
      <c r="BA198" s="9"/>
      <c r="BB198" s="9"/>
      <c r="BH198" s="9"/>
      <c r="BI198" s="9"/>
      <c r="BL198" s="9"/>
      <c r="BM198" s="9"/>
      <c r="BS198" s="9"/>
      <c r="BT198" s="9"/>
      <c r="BW198" s="9"/>
      <c r="BX198" s="9"/>
      <c r="CD198" s="9"/>
      <c r="CE198" s="9"/>
      <c r="CH198" s="9"/>
      <c r="CI198" s="9"/>
      <c r="CO198" s="9"/>
      <c r="CP198" s="9"/>
      <c r="CS198" s="9"/>
      <c r="CT198" s="9"/>
      <c r="CZ198" s="9"/>
      <c r="DA198" s="9"/>
      <c r="DD198" s="9"/>
      <c r="DE198" s="9"/>
      <c r="DK198" s="9"/>
      <c r="DL198" s="9"/>
      <c r="DO198" s="9"/>
      <c r="DP198" s="9"/>
      <c r="DU198" s="8"/>
      <c r="DX198" s="9"/>
      <c r="EE198" s="9"/>
    </row>
    <row r="199" spans="2:135" ht="12.75" x14ac:dyDescent="0.2">
      <c r="B199" s="6"/>
      <c r="C199" s="1"/>
      <c r="D199" s="1"/>
      <c r="K199" s="25"/>
      <c r="L199" s="9"/>
      <c r="M199" s="9"/>
      <c r="W199" s="9"/>
      <c r="X199" s="9"/>
      <c r="AJ199" s="9"/>
      <c r="AL199" s="9"/>
      <c r="AM199" s="9"/>
      <c r="AP199" s="9"/>
      <c r="AQ199" s="9"/>
      <c r="AW199" s="9"/>
      <c r="AX199" s="9"/>
      <c r="BA199" s="9"/>
      <c r="BB199" s="9"/>
      <c r="BH199" s="9"/>
      <c r="BI199" s="9"/>
      <c r="BL199" s="9"/>
      <c r="BM199" s="9"/>
      <c r="BS199" s="9"/>
      <c r="BT199" s="9"/>
      <c r="BW199" s="9"/>
      <c r="BX199" s="9"/>
      <c r="CD199" s="9"/>
      <c r="CE199" s="9"/>
      <c r="CH199" s="9"/>
      <c r="CI199" s="9"/>
      <c r="CO199" s="9"/>
      <c r="CP199" s="9"/>
      <c r="CS199" s="9"/>
      <c r="CT199" s="9"/>
      <c r="CZ199" s="9"/>
      <c r="DA199" s="9"/>
      <c r="DD199" s="9"/>
      <c r="DE199" s="9"/>
      <c r="DK199" s="9"/>
      <c r="DL199" s="9"/>
      <c r="DO199" s="9"/>
      <c r="DP199" s="9"/>
      <c r="DU199" s="8"/>
      <c r="DX199" s="9"/>
      <c r="EE199" s="9"/>
    </row>
    <row r="200" spans="2:135" ht="12.75" x14ac:dyDescent="0.2">
      <c r="B200" s="6"/>
      <c r="C200" s="1"/>
      <c r="D200" s="1"/>
      <c r="K200" s="25"/>
      <c r="L200" s="9"/>
      <c r="M200" s="9"/>
      <c r="W200" s="9"/>
      <c r="X200" s="9"/>
      <c r="AJ200" s="9"/>
      <c r="AL200" s="9"/>
      <c r="AM200" s="9"/>
      <c r="AP200" s="9"/>
      <c r="AQ200" s="9"/>
      <c r="AW200" s="9"/>
      <c r="AX200" s="9"/>
      <c r="BA200" s="9"/>
      <c r="BB200" s="9"/>
      <c r="BH200" s="9"/>
      <c r="BI200" s="9"/>
      <c r="BL200" s="9"/>
      <c r="BM200" s="9"/>
      <c r="BS200" s="9"/>
      <c r="BT200" s="9"/>
      <c r="BW200" s="9"/>
      <c r="BX200" s="9"/>
      <c r="CD200" s="9"/>
      <c r="CE200" s="9"/>
      <c r="CH200" s="9"/>
      <c r="CI200" s="9"/>
      <c r="CO200" s="9"/>
      <c r="CP200" s="9"/>
      <c r="CS200" s="9"/>
      <c r="CT200" s="9"/>
      <c r="CZ200" s="9"/>
      <c r="DA200" s="9"/>
      <c r="DD200" s="9"/>
      <c r="DE200" s="9"/>
      <c r="DK200" s="9"/>
      <c r="DL200" s="9"/>
      <c r="DO200" s="9"/>
      <c r="DP200" s="9"/>
      <c r="DU200" s="8"/>
      <c r="DX200" s="9"/>
      <c r="EE200" s="9"/>
    </row>
    <row r="201" spans="2:135" ht="12.75" x14ac:dyDescent="0.2">
      <c r="B201" s="6"/>
      <c r="C201" s="1"/>
      <c r="D201" s="1"/>
      <c r="K201" s="25"/>
      <c r="L201" s="9"/>
      <c r="M201" s="9"/>
      <c r="W201" s="9"/>
      <c r="X201" s="9"/>
      <c r="AJ201" s="9"/>
      <c r="AL201" s="9"/>
      <c r="AM201" s="9"/>
      <c r="AP201" s="9"/>
      <c r="AQ201" s="9"/>
      <c r="AW201" s="9"/>
      <c r="AX201" s="9"/>
      <c r="BA201" s="9"/>
      <c r="BB201" s="9"/>
      <c r="BH201" s="9"/>
      <c r="BI201" s="9"/>
      <c r="BL201" s="9"/>
      <c r="BM201" s="9"/>
      <c r="BS201" s="9"/>
      <c r="BT201" s="9"/>
      <c r="BW201" s="9"/>
      <c r="BX201" s="9"/>
      <c r="CD201" s="9"/>
      <c r="CE201" s="9"/>
      <c r="CH201" s="9"/>
      <c r="CI201" s="9"/>
      <c r="CO201" s="9"/>
      <c r="CP201" s="9"/>
      <c r="CS201" s="9"/>
      <c r="CT201" s="9"/>
      <c r="CZ201" s="9"/>
      <c r="DA201" s="9"/>
      <c r="DD201" s="9"/>
      <c r="DE201" s="9"/>
      <c r="DK201" s="9"/>
      <c r="DL201" s="9"/>
      <c r="DO201" s="9"/>
      <c r="DP201" s="9"/>
      <c r="DU201" s="8"/>
      <c r="DX201" s="9"/>
      <c r="EE201" s="9"/>
    </row>
    <row r="202" spans="2:135" ht="12.75" x14ac:dyDescent="0.2">
      <c r="B202" s="6"/>
      <c r="C202" s="1"/>
      <c r="D202" s="1"/>
      <c r="K202" s="25"/>
      <c r="L202" s="9"/>
      <c r="M202" s="9"/>
      <c r="W202" s="9"/>
      <c r="X202" s="9"/>
      <c r="AJ202" s="9"/>
      <c r="AL202" s="9"/>
      <c r="AM202" s="9"/>
      <c r="AP202" s="9"/>
      <c r="AQ202" s="9"/>
      <c r="AW202" s="9"/>
      <c r="AX202" s="9"/>
      <c r="BA202" s="9"/>
      <c r="BB202" s="9"/>
      <c r="BH202" s="9"/>
      <c r="BI202" s="9"/>
      <c r="BL202" s="9"/>
      <c r="BM202" s="9"/>
      <c r="BS202" s="9"/>
      <c r="BT202" s="9"/>
      <c r="BW202" s="9"/>
      <c r="BX202" s="9"/>
      <c r="CD202" s="9"/>
      <c r="CE202" s="9"/>
      <c r="CH202" s="9"/>
      <c r="CI202" s="9"/>
      <c r="CO202" s="9"/>
      <c r="CP202" s="9"/>
      <c r="CS202" s="9"/>
      <c r="CT202" s="9"/>
      <c r="CZ202" s="9"/>
      <c r="DA202" s="9"/>
      <c r="DD202" s="9"/>
      <c r="DE202" s="9"/>
      <c r="DK202" s="9"/>
      <c r="DL202" s="9"/>
      <c r="DO202" s="9"/>
      <c r="DP202" s="9"/>
      <c r="DU202" s="8"/>
      <c r="DX202" s="9"/>
      <c r="EE202" s="9"/>
    </row>
    <row r="203" spans="2:135" ht="12.75" x14ac:dyDescent="0.2">
      <c r="B203" s="6"/>
      <c r="C203" s="1"/>
      <c r="D203" s="1"/>
      <c r="K203" s="25"/>
      <c r="L203" s="9"/>
      <c r="M203" s="9"/>
      <c r="W203" s="9"/>
      <c r="X203" s="9"/>
      <c r="AJ203" s="9"/>
      <c r="AL203" s="9"/>
      <c r="AM203" s="9"/>
      <c r="AP203" s="9"/>
      <c r="AQ203" s="9"/>
      <c r="AW203" s="9"/>
      <c r="AX203" s="9"/>
      <c r="BA203" s="9"/>
      <c r="BB203" s="9"/>
      <c r="BH203" s="9"/>
      <c r="BI203" s="9"/>
      <c r="BL203" s="9"/>
      <c r="BM203" s="9"/>
      <c r="BS203" s="9"/>
      <c r="BT203" s="9"/>
      <c r="BW203" s="9"/>
      <c r="BX203" s="9"/>
      <c r="CD203" s="9"/>
      <c r="CE203" s="9"/>
      <c r="CH203" s="9"/>
      <c r="CI203" s="9"/>
      <c r="CO203" s="9"/>
      <c r="CP203" s="9"/>
      <c r="CS203" s="9"/>
      <c r="CT203" s="9"/>
      <c r="CZ203" s="9"/>
      <c r="DA203" s="9"/>
      <c r="DD203" s="9"/>
      <c r="DE203" s="9"/>
      <c r="DK203" s="9"/>
      <c r="DL203" s="9"/>
      <c r="DO203" s="9"/>
      <c r="DP203" s="9"/>
      <c r="DU203" s="8"/>
      <c r="DX203" s="9"/>
      <c r="EE203" s="9"/>
    </row>
    <row r="204" spans="2:135" ht="12.75" x14ac:dyDescent="0.2">
      <c r="B204" s="6"/>
      <c r="C204" s="1"/>
      <c r="D204" s="1"/>
      <c r="K204" s="25"/>
      <c r="L204" s="9"/>
      <c r="M204" s="9"/>
      <c r="W204" s="9"/>
      <c r="X204" s="9"/>
      <c r="AJ204" s="9"/>
      <c r="AL204" s="9"/>
      <c r="AM204" s="9"/>
      <c r="AP204" s="9"/>
      <c r="AQ204" s="9"/>
      <c r="AW204" s="9"/>
      <c r="AX204" s="9"/>
      <c r="BA204" s="9"/>
      <c r="BB204" s="9"/>
      <c r="BH204" s="9"/>
      <c r="BI204" s="9"/>
      <c r="BL204" s="9"/>
      <c r="BM204" s="9"/>
      <c r="BS204" s="9"/>
      <c r="BT204" s="9"/>
      <c r="BW204" s="9"/>
      <c r="BX204" s="9"/>
      <c r="CD204" s="9"/>
      <c r="CE204" s="9"/>
      <c r="CH204" s="9"/>
      <c r="CI204" s="9"/>
      <c r="CO204" s="9"/>
      <c r="CP204" s="9"/>
      <c r="CS204" s="9"/>
      <c r="CT204" s="9"/>
      <c r="CZ204" s="9"/>
      <c r="DA204" s="9"/>
      <c r="DD204" s="9"/>
      <c r="DE204" s="9"/>
      <c r="DK204" s="9"/>
      <c r="DL204" s="9"/>
      <c r="DO204" s="9"/>
      <c r="DP204" s="9"/>
      <c r="DU204" s="8"/>
      <c r="DX204" s="9"/>
      <c r="EE204" s="9"/>
    </row>
    <row r="205" spans="2:135" ht="12.75" x14ac:dyDescent="0.2">
      <c r="B205" s="6"/>
      <c r="C205" s="1"/>
      <c r="D205" s="1"/>
      <c r="K205" s="25"/>
      <c r="L205" s="9"/>
      <c r="M205" s="9"/>
      <c r="W205" s="9"/>
      <c r="X205" s="9"/>
      <c r="AJ205" s="9"/>
      <c r="AL205" s="9"/>
      <c r="AM205" s="9"/>
      <c r="AP205" s="9"/>
      <c r="AQ205" s="9"/>
      <c r="AW205" s="9"/>
      <c r="AX205" s="9"/>
      <c r="BA205" s="9"/>
      <c r="BB205" s="9"/>
      <c r="BH205" s="9"/>
      <c r="BI205" s="9"/>
      <c r="BL205" s="9"/>
      <c r="BM205" s="9"/>
      <c r="BS205" s="9"/>
      <c r="BT205" s="9"/>
      <c r="BW205" s="9"/>
      <c r="BX205" s="9"/>
      <c r="CD205" s="9"/>
      <c r="CE205" s="9"/>
      <c r="CH205" s="9"/>
      <c r="CI205" s="9"/>
      <c r="CO205" s="9"/>
      <c r="CP205" s="9"/>
      <c r="CS205" s="9"/>
      <c r="CT205" s="9"/>
      <c r="CZ205" s="9"/>
      <c r="DA205" s="9"/>
      <c r="DD205" s="9"/>
      <c r="DE205" s="9"/>
      <c r="DK205" s="9"/>
      <c r="DL205" s="9"/>
      <c r="DO205" s="9"/>
      <c r="DP205" s="9"/>
      <c r="DU205" s="8"/>
      <c r="DX205" s="9"/>
      <c r="EE205" s="9"/>
    </row>
    <row r="206" spans="2:135" ht="12.75" x14ac:dyDescent="0.2">
      <c r="B206" s="6"/>
      <c r="C206" s="1"/>
      <c r="D206" s="1"/>
      <c r="K206" s="25"/>
      <c r="L206" s="9"/>
      <c r="M206" s="9"/>
      <c r="W206" s="9"/>
      <c r="X206" s="9"/>
      <c r="AJ206" s="9"/>
      <c r="AL206" s="9"/>
      <c r="AM206" s="9"/>
      <c r="AP206" s="9"/>
      <c r="AQ206" s="9"/>
      <c r="AW206" s="9"/>
      <c r="AX206" s="9"/>
      <c r="BA206" s="9"/>
      <c r="BB206" s="9"/>
      <c r="BH206" s="9"/>
      <c r="BI206" s="9"/>
      <c r="BL206" s="9"/>
      <c r="BM206" s="9"/>
      <c r="BS206" s="9"/>
      <c r="BT206" s="9"/>
      <c r="BW206" s="9"/>
      <c r="BX206" s="9"/>
      <c r="CD206" s="9"/>
      <c r="CE206" s="9"/>
      <c r="CH206" s="9"/>
      <c r="CI206" s="9"/>
      <c r="CO206" s="9"/>
      <c r="CP206" s="9"/>
      <c r="CS206" s="9"/>
      <c r="CT206" s="9"/>
      <c r="CZ206" s="9"/>
      <c r="DA206" s="9"/>
      <c r="DD206" s="9"/>
      <c r="DE206" s="9"/>
      <c r="DK206" s="9"/>
      <c r="DL206" s="9"/>
      <c r="DO206" s="9"/>
      <c r="DP206" s="9"/>
      <c r="DU206" s="8"/>
      <c r="DX206" s="9"/>
      <c r="EE206" s="9"/>
    </row>
    <row r="207" spans="2:135" ht="12.75" x14ac:dyDescent="0.2">
      <c r="B207" s="6"/>
      <c r="C207" s="1"/>
      <c r="D207" s="1"/>
      <c r="K207" s="25"/>
      <c r="L207" s="9"/>
      <c r="M207" s="9"/>
      <c r="W207" s="9"/>
      <c r="X207" s="9"/>
      <c r="AJ207" s="9"/>
      <c r="AL207" s="9"/>
      <c r="AM207" s="9"/>
      <c r="AP207" s="9"/>
      <c r="AQ207" s="9"/>
      <c r="AW207" s="9"/>
      <c r="AX207" s="9"/>
      <c r="BA207" s="9"/>
      <c r="BB207" s="9"/>
      <c r="BH207" s="9"/>
      <c r="BI207" s="9"/>
      <c r="BL207" s="9"/>
      <c r="BM207" s="9"/>
      <c r="BS207" s="9"/>
      <c r="BT207" s="9"/>
      <c r="BW207" s="9"/>
      <c r="BX207" s="9"/>
      <c r="CD207" s="9"/>
      <c r="CE207" s="9"/>
      <c r="CH207" s="9"/>
      <c r="CI207" s="9"/>
      <c r="CO207" s="9"/>
      <c r="CP207" s="9"/>
      <c r="CS207" s="9"/>
      <c r="CT207" s="9"/>
      <c r="CZ207" s="9"/>
      <c r="DA207" s="9"/>
      <c r="DD207" s="9"/>
      <c r="DE207" s="9"/>
      <c r="DK207" s="9"/>
      <c r="DL207" s="9"/>
      <c r="DO207" s="9"/>
      <c r="DP207" s="9"/>
      <c r="DU207" s="8"/>
      <c r="DX207" s="9"/>
      <c r="EE207" s="9"/>
    </row>
    <row r="208" spans="2:135" ht="12.75" x14ac:dyDescent="0.2">
      <c r="B208" s="6"/>
      <c r="C208" s="1"/>
      <c r="D208" s="1"/>
      <c r="K208" s="25"/>
      <c r="L208" s="9"/>
      <c r="M208" s="9"/>
      <c r="W208" s="9"/>
      <c r="X208" s="9"/>
      <c r="AJ208" s="9"/>
      <c r="AL208" s="9"/>
      <c r="AM208" s="9"/>
      <c r="AP208" s="9"/>
      <c r="AQ208" s="9"/>
      <c r="AW208" s="9"/>
      <c r="AX208" s="9"/>
      <c r="BA208" s="9"/>
      <c r="BB208" s="9"/>
      <c r="BH208" s="9"/>
      <c r="BI208" s="9"/>
      <c r="BL208" s="9"/>
      <c r="BM208" s="9"/>
      <c r="BS208" s="9"/>
      <c r="BT208" s="9"/>
      <c r="BW208" s="9"/>
      <c r="BX208" s="9"/>
      <c r="CD208" s="9"/>
      <c r="CE208" s="9"/>
      <c r="CH208" s="9"/>
      <c r="CI208" s="9"/>
      <c r="CO208" s="9"/>
      <c r="CP208" s="9"/>
      <c r="CS208" s="9"/>
      <c r="CT208" s="9"/>
      <c r="CZ208" s="9"/>
      <c r="DA208" s="9"/>
      <c r="DD208" s="9"/>
      <c r="DE208" s="9"/>
      <c r="DK208" s="9"/>
      <c r="DL208" s="9"/>
      <c r="DO208" s="9"/>
      <c r="DP208" s="9"/>
      <c r="DU208" s="8"/>
      <c r="DX208" s="9"/>
      <c r="EE208" s="9"/>
    </row>
    <row r="209" spans="2:135" ht="12.75" x14ac:dyDescent="0.2">
      <c r="B209" s="6"/>
      <c r="C209" s="1"/>
      <c r="D209" s="1"/>
      <c r="K209" s="25"/>
      <c r="L209" s="9"/>
      <c r="M209" s="9"/>
      <c r="W209" s="9"/>
      <c r="X209" s="9"/>
      <c r="AJ209" s="9"/>
      <c r="AL209" s="9"/>
      <c r="AM209" s="9"/>
      <c r="AP209" s="9"/>
      <c r="AQ209" s="9"/>
      <c r="AW209" s="9"/>
      <c r="AX209" s="9"/>
      <c r="BA209" s="9"/>
      <c r="BB209" s="9"/>
      <c r="BH209" s="9"/>
      <c r="BI209" s="9"/>
      <c r="BL209" s="9"/>
      <c r="BM209" s="9"/>
      <c r="BS209" s="9"/>
      <c r="BT209" s="9"/>
      <c r="BW209" s="9"/>
      <c r="BX209" s="9"/>
      <c r="CD209" s="9"/>
      <c r="CE209" s="9"/>
      <c r="CH209" s="9"/>
      <c r="CI209" s="9"/>
      <c r="CO209" s="9"/>
      <c r="CP209" s="9"/>
      <c r="CS209" s="9"/>
      <c r="CT209" s="9"/>
      <c r="CZ209" s="9"/>
      <c r="DA209" s="9"/>
      <c r="DD209" s="9"/>
      <c r="DE209" s="9"/>
      <c r="DK209" s="9"/>
      <c r="DL209" s="9"/>
      <c r="DO209" s="9"/>
      <c r="DP209" s="9"/>
      <c r="DU209" s="8"/>
      <c r="DX209" s="9"/>
      <c r="EE209" s="9"/>
    </row>
    <row r="210" spans="2:135" ht="12.75" x14ac:dyDescent="0.2">
      <c r="B210" s="6"/>
      <c r="C210" s="1"/>
      <c r="D210" s="1"/>
      <c r="K210" s="25"/>
      <c r="L210" s="9"/>
      <c r="M210" s="9"/>
      <c r="W210" s="9"/>
      <c r="X210" s="9"/>
      <c r="AJ210" s="9"/>
      <c r="AL210" s="9"/>
      <c r="AM210" s="9"/>
      <c r="AP210" s="9"/>
      <c r="AQ210" s="9"/>
      <c r="AW210" s="9"/>
      <c r="AX210" s="9"/>
      <c r="BA210" s="9"/>
      <c r="BB210" s="9"/>
      <c r="BH210" s="9"/>
      <c r="BI210" s="9"/>
      <c r="BL210" s="9"/>
      <c r="BM210" s="9"/>
      <c r="BS210" s="9"/>
      <c r="BT210" s="9"/>
      <c r="BW210" s="9"/>
      <c r="BX210" s="9"/>
      <c r="CD210" s="9"/>
      <c r="CE210" s="9"/>
      <c r="CH210" s="9"/>
      <c r="CI210" s="9"/>
      <c r="CO210" s="9"/>
      <c r="CP210" s="9"/>
      <c r="CS210" s="9"/>
      <c r="CT210" s="9"/>
      <c r="CZ210" s="9"/>
      <c r="DA210" s="9"/>
      <c r="DD210" s="9"/>
      <c r="DE210" s="9"/>
      <c r="DK210" s="9"/>
      <c r="DL210" s="9"/>
      <c r="DO210" s="9"/>
      <c r="DP210" s="9"/>
      <c r="DU210" s="8"/>
      <c r="DX210" s="9"/>
      <c r="EE210" s="9"/>
    </row>
    <row r="211" spans="2:135" ht="12.75" x14ac:dyDescent="0.2">
      <c r="B211" s="6"/>
      <c r="C211" s="1"/>
      <c r="D211" s="1"/>
      <c r="K211" s="25"/>
      <c r="L211" s="9"/>
      <c r="M211" s="9"/>
      <c r="W211" s="9"/>
      <c r="X211" s="9"/>
      <c r="AJ211" s="9"/>
      <c r="AL211" s="9"/>
      <c r="AM211" s="9"/>
      <c r="AP211" s="9"/>
      <c r="AQ211" s="9"/>
      <c r="AW211" s="9"/>
      <c r="AX211" s="9"/>
      <c r="BA211" s="9"/>
      <c r="BB211" s="9"/>
      <c r="BH211" s="9"/>
      <c r="BI211" s="9"/>
      <c r="BL211" s="9"/>
      <c r="BM211" s="9"/>
      <c r="BS211" s="9"/>
      <c r="BT211" s="9"/>
      <c r="BW211" s="9"/>
      <c r="BX211" s="9"/>
      <c r="CD211" s="9"/>
      <c r="CE211" s="9"/>
      <c r="CH211" s="9"/>
      <c r="CI211" s="9"/>
      <c r="CO211" s="9"/>
      <c r="CP211" s="9"/>
      <c r="CS211" s="9"/>
      <c r="CT211" s="9"/>
      <c r="CZ211" s="9"/>
      <c r="DA211" s="9"/>
      <c r="DD211" s="9"/>
      <c r="DE211" s="9"/>
      <c r="DK211" s="9"/>
      <c r="DL211" s="9"/>
      <c r="DO211" s="9"/>
      <c r="DP211" s="9"/>
      <c r="DU211" s="8"/>
      <c r="DX211" s="9"/>
      <c r="EE211" s="9"/>
    </row>
    <row r="212" spans="2:135" ht="12.75" x14ac:dyDescent="0.2">
      <c r="B212" s="6"/>
      <c r="C212" s="1"/>
      <c r="D212" s="1"/>
      <c r="K212" s="25"/>
      <c r="L212" s="9"/>
      <c r="M212" s="9"/>
      <c r="W212" s="9"/>
      <c r="X212" s="9"/>
      <c r="AJ212" s="9"/>
      <c r="AL212" s="9"/>
      <c r="AM212" s="9"/>
      <c r="AP212" s="9"/>
      <c r="AQ212" s="9"/>
      <c r="AW212" s="9"/>
      <c r="AX212" s="9"/>
      <c r="BA212" s="9"/>
      <c r="BB212" s="9"/>
      <c r="BH212" s="9"/>
      <c r="BI212" s="9"/>
      <c r="BL212" s="9"/>
      <c r="BM212" s="9"/>
      <c r="BS212" s="9"/>
      <c r="BT212" s="9"/>
      <c r="BW212" s="9"/>
      <c r="BX212" s="9"/>
      <c r="CD212" s="9"/>
      <c r="CE212" s="9"/>
      <c r="CH212" s="9"/>
      <c r="CI212" s="9"/>
      <c r="CO212" s="9"/>
      <c r="CP212" s="9"/>
      <c r="CS212" s="9"/>
      <c r="CT212" s="9"/>
      <c r="CZ212" s="9"/>
      <c r="DA212" s="9"/>
      <c r="DD212" s="9"/>
      <c r="DE212" s="9"/>
      <c r="DK212" s="9"/>
      <c r="DL212" s="9"/>
      <c r="DO212" s="9"/>
      <c r="DP212" s="9"/>
      <c r="DU212" s="8"/>
      <c r="DX212" s="9"/>
      <c r="EE212" s="9"/>
    </row>
    <row r="213" spans="2:135" ht="12.75" x14ac:dyDescent="0.2">
      <c r="B213" s="6"/>
      <c r="C213" s="1"/>
      <c r="D213" s="1"/>
      <c r="K213" s="25"/>
      <c r="L213" s="9"/>
      <c r="M213" s="9"/>
      <c r="W213" s="9"/>
      <c r="X213" s="9"/>
      <c r="AJ213" s="9"/>
      <c r="AL213" s="9"/>
      <c r="AM213" s="9"/>
      <c r="AP213" s="9"/>
      <c r="AQ213" s="9"/>
      <c r="AW213" s="9"/>
      <c r="AX213" s="9"/>
      <c r="BA213" s="9"/>
      <c r="BB213" s="9"/>
      <c r="BH213" s="9"/>
      <c r="BI213" s="9"/>
      <c r="BL213" s="9"/>
      <c r="BM213" s="9"/>
      <c r="BS213" s="9"/>
      <c r="BT213" s="9"/>
      <c r="BW213" s="9"/>
      <c r="BX213" s="9"/>
      <c r="CD213" s="9"/>
      <c r="CE213" s="9"/>
      <c r="CH213" s="9"/>
      <c r="CI213" s="9"/>
      <c r="CO213" s="9"/>
      <c r="CP213" s="9"/>
      <c r="CS213" s="9"/>
      <c r="CT213" s="9"/>
      <c r="CZ213" s="9"/>
      <c r="DA213" s="9"/>
      <c r="DD213" s="9"/>
      <c r="DE213" s="9"/>
      <c r="DK213" s="9"/>
      <c r="DL213" s="9"/>
      <c r="DO213" s="9"/>
      <c r="DP213" s="9"/>
      <c r="DU213" s="8"/>
      <c r="DX213" s="9"/>
      <c r="EE213" s="9"/>
    </row>
    <row r="214" spans="2:135" ht="12.75" x14ac:dyDescent="0.2">
      <c r="B214" s="6"/>
      <c r="C214" s="1"/>
      <c r="D214" s="1"/>
      <c r="K214" s="25"/>
      <c r="L214" s="9"/>
      <c r="M214" s="9"/>
      <c r="W214" s="9"/>
      <c r="X214" s="9"/>
      <c r="AJ214" s="9"/>
      <c r="AL214" s="9"/>
      <c r="AM214" s="9"/>
      <c r="AP214" s="9"/>
      <c r="AQ214" s="9"/>
      <c r="AW214" s="9"/>
      <c r="AX214" s="9"/>
      <c r="BA214" s="9"/>
      <c r="BB214" s="9"/>
      <c r="BH214" s="9"/>
      <c r="BI214" s="9"/>
      <c r="BL214" s="9"/>
      <c r="BM214" s="9"/>
      <c r="BS214" s="9"/>
      <c r="BT214" s="9"/>
      <c r="BW214" s="9"/>
      <c r="BX214" s="9"/>
      <c r="CD214" s="9"/>
      <c r="CE214" s="9"/>
      <c r="CH214" s="9"/>
      <c r="CI214" s="9"/>
      <c r="CO214" s="9"/>
      <c r="CP214" s="9"/>
      <c r="CS214" s="9"/>
      <c r="CT214" s="9"/>
      <c r="CZ214" s="9"/>
      <c r="DA214" s="9"/>
      <c r="DD214" s="9"/>
      <c r="DE214" s="9"/>
      <c r="DK214" s="9"/>
      <c r="DL214" s="9"/>
      <c r="DO214" s="9"/>
      <c r="DP214" s="9"/>
      <c r="DU214" s="8"/>
      <c r="DX214" s="9"/>
      <c r="EE214" s="9"/>
    </row>
    <row r="215" spans="2:135" ht="12.75" x14ac:dyDescent="0.2">
      <c r="B215" s="6"/>
      <c r="C215" s="1"/>
      <c r="D215" s="1"/>
      <c r="K215" s="25"/>
      <c r="L215" s="9"/>
      <c r="M215" s="9"/>
      <c r="W215" s="9"/>
      <c r="X215" s="9"/>
      <c r="AJ215" s="9"/>
      <c r="AL215" s="9"/>
      <c r="AM215" s="9"/>
      <c r="AP215" s="9"/>
      <c r="AQ215" s="9"/>
      <c r="AW215" s="9"/>
      <c r="AX215" s="9"/>
      <c r="BA215" s="9"/>
      <c r="BB215" s="9"/>
      <c r="BH215" s="9"/>
      <c r="BI215" s="9"/>
      <c r="BL215" s="9"/>
      <c r="BM215" s="9"/>
      <c r="BS215" s="9"/>
      <c r="BT215" s="9"/>
      <c r="BW215" s="9"/>
      <c r="BX215" s="9"/>
      <c r="CD215" s="9"/>
      <c r="CE215" s="9"/>
      <c r="CH215" s="9"/>
      <c r="CI215" s="9"/>
      <c r="CO215" s="9"/>
      <c r="CP215" s="9"/>
      <c r="CS215" s="9"/>
      <c r="CT215" s="9"/>
      <c r="CZ215" s="9"/>
      <c r="DA215" s="9"/>
      <c r="DD215" s="9"/>
      <c r="DE215" s="9"/>
      <c r="DK215" s="9"/>
      <c r="DL215" s="9"/>
      <c r="DO215" s="9"/>
      <c r="DP215" s="9"/>
      <c r="DU215" s="8"/>
      <c r="DX215" s="9"/>
      <c r="EE215" s="9"/>
    </row>
    <row r="216" spans="2:135" ht="12.75" x14ac:dyDescent="0.2">
      <c r="B216" s="6"/>
      <c r="C216" s="1"/>
      <c r="D216" s="1"/>
      <c r="K216" s="25"/>
      <c r="L216" s="9"/>
      <c r="M216" s="9"/>
      <c r="W216" s="9"/>
      <c r="X216" s="9"/>
      <c r="AJ216" s="9"/>
      <c r="AL216" s="9"/>
      <c r="AM216" s="9"/>
      <c r="AP216" s="9"/>
      <c r="AQ216" s="9"/>
      <c r="AW216" s="9"/>
      <c r="AX216" s="9"/>
      <c r="BA216" s="9"/>
      <c r="BB216" s="9"/>
      <c r="BH216" s="9"/>
      <c r="BI216" s="9"/>
      <c r="BL216" s="9"/>
      <c r="BM216" s="9"/>
      <c r="BS216" s="9"/>
      <c r="BT216" s="9"/>
      <c r="BW216" s="9"/>
      <c r="BX216" s="9"/>
      <c r="CD216" s="9"/>
      <c r="CE216" s="9"/>
      <c r="CH216" s="9"/>
      <c r="CI216" s="9"/>
      <c r="CO216" s="9"/>
      <c r="CP216" s="9"/>
      <c r="CS216" s="9"/>
      <c r="CT216" s="9"/>
      <c r="CZ216" s="9"/>
      <c r="DA216" s="9"/>
      <c r="DD216" s="9"/>
      <c r="DE216" s="9"/>
      <c r="DK216" s="9"/>
      <c r="DL216" s="9"/>
      <c r="DO216" s="9"/>
      <c r="DP216" s="9"/>
      <c r="DU216" s="8"/>
      <c r="DX216" s="9"/>
      <c r="EE216" s="9"/>
    </row>
    <row r="217" spans="2:135" ht="12.75" x14ac:dyDescent="0.2">
      <c r="B217" s="6"/>
      <c r="C217" s="1"/>
      <c r="D217" s="1"/>
      <c r="K217" s="25"/>
      <c r="L217" s="9"/>
      <c r="M217" s="9"/>
      <c r="W217" s="9"/>
      <c r="X217" s="9"/>
      <c r="AJ217" s="9"/>
      <c r="AL217" s="9"/>
      <c r="AM217" s="9"/>
      <c r="AP217" s="9"/>
      <c r="AQ217" s="9"/>
      <c r="AW217" s="9"/>
      <c r="AX217" s="9"/>
      <c r="BA217" s="9"/>
      <c r="BB217" s="9"/>
      <c r="BH217" s="9"/>
      <c r="BI217" s="9"/>
      <c r="BL217" s="9"/>
      <c r="BM217" s="9"/>
      <c r="BS217" s="9"/>
      <c r="BT217" s="9"/>
      <c r="BW217" s="9"/>
      <c r="BX217" s="9"/>
      <c r="CD217" s="9"/>
      <c r="CE217" s="9"/>
      <c r="CH217" s="9"/>
      <c r="CI217" s="9"/>
      <c r="CO217" s="9"/>
      <c r="CP217" s="9"/>
      <c r="CS217" s="9"/>
      <c r="CT217" s="9"/>
      <c r="CZ217" s="9"/>
      <c r="DA217" s="9"/>
      <c r="DD217" s="9"/>
      <c r="DE217" s="9"/>
      <c r="DK217" s="9"/>
      <c r="DL217" s="9"/>
      <c r="DO217" s="9"/>
      <c r="DP217" s="9"/>
      <c r="DU217" s="8"/>
      <c r="DX217" s="9"/>
      <c r="EE217" s="9"/>
    </row>
    <row r="218" spans="2:135" ht="12.75" x14ac:dyDescent="0.2">
      <c r="B218" s="6"/>
      <c r="C218" s="1"/>
      <c r="D218" s="1"/>
      <c r="K218" s="25"/>
      <c r="L218" s="9"/>
      <c r="M218" s="9"/>
      <c r="W218" s="9"/>
      <c r="X218" s="9"/>
      <c r="AJ218" s="9"/>
      <c r="AL218" s="9"/>
      <c r="AM218" s="9"/>
      <c r="AP218" s="9"/>
      <c r="AQ218" s="9"/>
      <c r="AW218" s="9"/>
      <c r="AX218" s="9"/>
      <c r="BA218" s="9"/>
      <c r="BB218" s="9"/>
      <c r="BH218" s="9"/>
      <c r="BI218" s="9"/>
      <c r="BL218" s="9"/>
      <c r="BM218" s="9"/>
      <c r="BS218" s="9"/>
      <c r="BT218" s="9"/>
      <c r="BW218" s="9"/>
      <c r="BX218" s="9"/>
      <c r="CD218" s="9"/>
      <c r="CE218" s="9"/>
      <c r="CH218" s="9"/>
      <c r="CI218" s="9"/>
      <c r="CO218" s="9"/>
      <c r="CP218" s="9"/>
      <c r="CS218" s="9"/>
      <c r="CT218" s="9"/>
      <c r="CZ218" s="9"/>
      <c r="DA218" s="9"/>
      <c r="DD218" s="9"/>
      <c r="DE218" s="9"/>
      <c r="DK218" s="9"/>
      <c r="DL218" s="9"/>
      <c r="DO218" s="9"/>
      <c r="DP218" s="9"/>
      <c r="DU218" s="8"/>
      <c r="DX218" s="9"/>
      <c r="EE218" s="9"/>
    </row>
    <row r="219" spans="2:135" ht="12.75" x14ac:dyDescent="0.2">
      <c r="B219" s="6"/>
      <c r="C219" s="1"/>
      <c r="D219" s="1"/>
      <c r="K219" s="25"/>
      <c r="L219" s="9"/>
      <c r="M219" s="9"/>
      <c r="W219" s="9"/>
      <c r="X219" s="9"/>
      <c r="AJ219" s="9"/>
      <c r="AL219" s="9"/>
      <c r="AM219" s="9"/>
      <c r="AP219" s="9"/>
      <c r="AQ219" s="9"/>
      <c r="AW219" s="9"/>
      <c r="AX219" s="9"/>
      <c r="BA219" s="9"/>
      <c r="BB219" s="9"/>
      <c r="BH219" s="9"/>
      <c r="BI219" s="9"/>
      <c r="BL219" s="9"/>
      <c r="BM219" s="9"/>
      <c r="BS219" s="9"/>
      <c r="BT219" s="9"/>
      <c r="BW219" s="9"/>
      <c r="BX219" s="9"/>
      <c r="CD219" s="9"/>
      <c r="CE219" s="9"/>
      <c r="CH219" s="9"/>
      <c r="CI219" s="9"/>
      <c r="CO219" s="9"/>
      <c r="CP219" s="9"/>
      <c r="CS219" s="9"/>
      <c r="CT219" s="9"/>
      <c r="CZ219" s="9"/>
      <c r="DA219" s="9"/>
      <c r="DD219" s="9"/>
      <c r="DE219" s="9"/>
      <c r="DK219" s="9"/>
      <c r="DL219" s="9"/>
      <c r="DO219" s="9"/>
      <c r="DP219" s="9"/>
      <c r="DU219" s="8"/>
      <c r="DX219" s="9"/>
      <c r="EE219" s="9"/>
    </row>
    <row r="220" spans="2:135" ht="12.75" x14ac:dyDescent="0.2">
      <c r="B220" s="6"/>
      <c r="C220" s="1"/>
      <c r="D220" s="1"/>
      <c r="K220" s="25"/>
      <c r="L220" s="9"/>
      <c r="M220" s="9"/>
      <c r="W220" s="9"/>
      <c r="X220" s="9"/>
      <c r="AJ220" s="9"/>
      <c r="AL220" s="9"/>
      <c r="AM220" s="9"/>
      <c r="AP220" s="9"/>
      <c r="AQ220" s="9"/>
      <c r="AW220" s="9"/>
      <c r="AX220" s="9"/>
      <c r="BA220" s="9"/>
      <c r="BB220" s="9"/>
      <c r="BH220" s="9"/>
      <c r="BI220" s="9"/>
      <c r="BL220" s="9"/>
      <c r="BM220" s="9"/>
      <c r="BS220" s="9"/>
      <c r="BT220" s="9"/>
      <c r="BW220" s="9"/>
      <c r="BX220" s="9"/>
      <c r="CD220" s="9"/>
      <c r="CE220" s="9"/>
      <c r="CH220" s="9"/>
      <c r="CI220" s="9"/>
      <c r="CO220" s="9"/>
      <c r="CP220" s="9"/>
      <c r="CS220" s="9"/>
      <c r="CT220" s="9"/>
      <c r="CZ220" s="9"/>
      <c r="DA220" s="9"/>
      <c r="DD220" s="9"/>
      <c r="DE220" s="9"/>
      <c r="DK220" s="9"/>
      <c r="DL220" s="9"/>
      <c r="DO220" s="9"/>
      <c r="DP220" s="9"/>
      <c r="DU220" s="8"/>
      <c r="DX220" s="9"/>
      <c r="EE220" s="9"/>
    </row>
    <row r="221" spans="2:135" ht="12.75" x14ac:dyDescent="0.2">
      <c r="B221" s="6"/>
      <c r="C221" s="1"/>
      <c r="D221" s="1"/>
      <c r="K221" s="25"/>
      <c r="L221" s="9"/>
      <c r="M221" s="9"/>
      <c r="W221" s="9"/>
      <c r="X221" s="9"/>
      <c r="AJ221" s="9"/>
      <c r="AL221" s="9"/>
      <c r="AM221" s="9"/>
      <c r="AP221" s="9"/>
      <c r="AQ221" s="9"/>
      <c r="AW221" s="9"/>
      <c r="AX221" s="9"/>
      <c r="BA221" s="9"/>
      <c r="BB221" s="9"/>
      <c r="BH221" s="9"/>
      <c r="BI221" s="9"/>
      <c r="BL221" s="9"/>
      <c r="BM221" s="9"/>
      <c r="BS221" s="9"/>
      <c r="BT221" s="9"/>
      <c r="BW221" s="9"/>
      <c r="BX221" s="9"/>
      <c r="CD221" s="9"/>
      <c r="CE221" s="9"/>
      <c r="CH221" s="9"/>
      <c r="CI221" s="9"/>
      <c r="CO221" s="9"/>
      <c r="CP221" s="9"/>
      <c r="CS221" s="9"/>
      <c r="CT221" s="9"/>
      <c r="CZ221" s="9"/>
      <c r="DA221" s="9"/>
      <c r="DD221" s="9"/>
      <c r="DE221" s="9"/>
      <c r="DK221" s="9"/>
      <c r="DL221" s="9"/>
      <c r="DO221" s="9"/>
      <c r="DP221" s="9"/>
      <c r="DU221" s="8"/>
      <c r="DX221" s="9"/>
      <c r="EE221" s="9"/>
    </row>
    <row r="222" spans="2:135" ht="12.75" x14ac:dyDescent="0.2">
      <c r="B222" s="6"/>
      <c r="C222" s="1"/>
      <c r="D222" s="1"/>
      <c r="K222" s="25"/>
      <c r="L222" s="9"/>
      <c r="M222" s="9"/>
      <c r="W222" s="9"/>
      <c r="X222" s="9"/>
      <c r="AJ222" s="9"/>
      <c r="AL222" s="9"/>
      <c r="AM222" s="9"/>
      <c r="AP222" s="9"/>
      <c r="AQ222" s="9"/>
      <c r="AW222" s="9"/>
      <c r="AX222" s="9"/>
      <c r="BA222" s="9"/>
      <c r="BB222" s="9"/>
      <c r="BH222" s="9"/>
      <c r="BI222" s="9"/>
      <c r="BL222" s="9"/>
      <c r="BM222" s="9"/>
      <c r="BS222" s="9"/>
      <c r="BT222" s="9"/>
      <c r="BW222" s="9"/>
      <c r="BX222" s="9"/>
      <c r="CD222" s="9"/>
      <c r="CE222" s="9"/>
      <c r="CH222" s="9"/>
      <c r="CI222" s="9"/>
      <c r="CO222" s="9"/>
      <c r="CP222" s="9"/>
      <c r="CS222" s="9"/>
      <c r="CT222" s="9"/>
      <c r="CZ222" s="9"/>
      <c r="DA222" s="9"/>
      <c r="DD222" s="9"/>
      <c r="DE222" s="9"/>
      <c r="DK222" s="9"/>
      <c r="DL222" s="9"/>
      <c r="DO222" s="9"/>
      <c r="DP222" s="9"/>
      <c r="DU222" s="8"/>
      <c r="DX222" s="9"/>
      <c r="EE222" s="9"/>
    </row>
    <row r="223" spans="2:135" ht="12.75" x14ac:dyDescent="0.2">
      <c r="B223" s="6"/>
      <c r="C223" s="1"/>
      <c r="D223" s="1"/>
      <c r="K223" s="25"/>
      <c r="L223" s="9"/>
      <c r="M223" s="9"/>
      <c r="W223" s="9"/>
      <c r="X223" s="9"/>
      <c r="AJ223" s="9"/>
      <c r="AL223" s="9"/>
      <c r="AM223" s="9"/>
      <c r="AP223" s="9"/>
      <c r="AQ223" s="9"/>
      <c r="AW223" s="9"/>
      <c r="AX223" s="9"/>
      <c r="BA223" s="9"/>
      <c r="BB223" s="9"/>
      <c r="BH223" s="9"/>
      <c r="BI223" s="9"/>
      <c r="BL223" s="9"/>
      <c r="BM223" s="9"/>
      <c r="BS223" s="9"/>
      <c r="BT223" s="9"/>
      <c r="BW223" s="9"/>
      <c r="BX223" s="9"/>
      <c r="CD223" s="9"/>
      <c r="CE223" s="9"/>
      <c r="CH223" s="9"/>
      <c r="CI223" s="9"/>
      <c r="CO223" s="9"/>
      <c r="CP223" s="9"/>
      <c r="CS223" s="9"/>
      <c r="CT223" s="9"/>
      <c r="CZ223" s="9"/>
      <c r="DA223" s="9"/>
      <c r="DD223" s="9"/>
      <c r="DE223" s="9"/>
      <c r="DK223" s="9"/>
      <c r="DL223" s="9"/>
      <c r="DO223" s="9"/>
      <c r="DP223" s="9"/>
      <c r="DU223" s="8"/>
      <c r="DX223" s="9"/>
      <c r="EE223" s="9"/>
    </row>
    <row r="224" spans="2:135" ht="12.75" x14ac:dyDescent="0.2">
      <c r="B224" s="6"/>
      <c r="C224" s="1"/>
      <c r="D224" s="1"/>
      <c r="K224" s="25"/>
      <c r="L224" s="9"/>
      <c r="M224" s="9"/>
      <c r="W224" s="9"/>
      <c r="X224" s="9"/>
      <c r="AJ224" s="9"/>
      <c r="AL224" s="9"/>
      <c r="AM224" s="9"/>
      <c r="AP224" s="9"/>
      <c r="AQ224" s="9"/>
      <c r="AW224" s="9"/>
      <c r="AX224" s="9"/>
      <c r="BA224" s="9"/>
      <c r="BB224" s="9"/>
      <c r="BH224" s="9"/>
      <c r="BI224" s="9"/>
      <c r="BL224" s="9"/>
      <c r="BM224" s="9"/>
      <c r="BS224" s="9"/>
      <c r="BT224" s="9"/>
      <c r="BW224" s="9"/>
      <c r="BX224" s="9"/>
      <c r="CD224" s="9"/>
      <c r="CE224" s="9"/>
      <c r="CH224" s="9"/>
      <c r="CI224" s="9"/>
      <c r="CO224" s="9"/>
      <c r="CP224" s="9"/>
      <c r="CS224" s="9"/>
      <c r="CT224" s="9"/>
      <c r="CZ224" s="9"/>
      <c r="DA224" s="9"/>
      <c r="DD224" s="9"/>
      <c r="DE224" s="9"/>
      <c r="DK224" s="9"/>
      <c r="DL224" s="9"/>
      <c r="DO224" s="9"/>
      <c r="DP224" s="9"/>
      <c r="DU224" s="8"/>
      <c r="DX224" s="9"/>
      <c r="EE224" s="9"/>
    </row>
    <row r="225" spans="2:135" ht="12.75" x14ac:dyDescent="0.2">
      <c r="B225" s="6"/>
      <c r="C225" s="1"/>
      <c r="D225" s="1"/>
      <c r="K225" s="25"/>
      <c r="L225" s="9"/>
      <c r="M225" s="9"/>
      <c r="W225" s="9"/>
      <c r="X225" s="9"/>
      <c r="AJ225" s="9"/>
      <c r="AL225" s="9"/>
      <c r="AM225" s="9"/>
      <c r="AP225" s="9"/>
      <c r="AQ225" s="9"/>
      <c r="AW225" s="9"/>
      <c r="AX225" s="9"/>
      <c r="BA225" s="9"/>
      <c r="BB225" s="9"/>
      <c r="BH225" s="9"/>
      <c r="BI225" s="9"/>
      <c r="BL225" s="9"/>
      <c r="BM225" s="9"/>
      <c r="BS225" s="9"/>
      <c r="BT225" s="9"/>
      <c r="BW225" s="9"/>
      <c r="BX225" s="9"/>
      <c r="CD225" s="9"/>
      <c r="CE225" s="9"/>
      <c r="CH225" s="9"/>
      <c r="CI225" s="9"/>
      <c r="CO225" s="9"/>
      <c r="CP225" s="9"/>
      <c r="CS225" s="9"/>
      <c r="CT225" s="9"/>
      <c r="CZ225" s="9"/>
      <c r="DA225" s="9"/>
      <c r="DD225" s="9"/>
      <c r="DE225" s="9"/>
      <c r="DK225" s="9"/>
      <c r="DL225" s="9"/>
      <c r="DO225" s="9"/>
      <c r="DP225" s="9"/>
      <c r="DU225" s="8"/>
      <c r="DX225" s="9"/>
      <c r="EE225" s="9"/>
    </row>
    <row r="226" spans="2:135" ht="12.75" x14ac:dyDescent="0.2">
      <c r="B226" s="6"/>
      <c r="C226" s="1"/>
      <c r="D226" s="1"/>
      <c r="K226" s="25"/>
      <c r="L226" s="9"/>
      <c r="M226" s="9"/>
      <c r="W226" s="9"/>
      <c r="X226" s="9"/>
      <c r="AJ226" s="9"/>
      <c r="AL226" s="9"/>
      <c r="AM226" s="9"/>
      <c r="AP226" s="9"/>
      <c r="AQ226" s="9"/>
      <c r="AW226" s="9"/>
      <c r="AX226" s="9"/>
      <c r="BA226" s="9"/>
      <c r="BB226" s="9"/>
      <c r="BH226" s="9"/>
      <c r="BI226" s="9"/>
      <c r="BL226" s="9"/>
      <c r="BM226" s="9"/>
      <c r="BS226" s="9"/>
      <c r="BT226" s="9"/>
      <c r="BW226" s="9"/>
      <c r="BX226" s="9"/>
      <c r="CD226" s="9"/>
      <c r="CE226" s="9"/>
      <c r="CH226" s="9"/>
      <c r="CI226" s="9"/>
      <c r="CO226" s="9"/>
      <c r="CP226" s="9"/>
      <c r="CS226" s="9"/>
      <c r="CT226" s="9"/>
      <c r="CZ226" s="9"/>
      <c r="DA226" s="9"/>
      <c r="DD226" s="9"/>
      <c r="DE226" s="9"/>
      <c r="DK226" s="9"/>
      <c r="DL226" s="9"/>
      <c r="DO226" s="9"/>
      <c r="DP226" s="9"/>
      <c r="DU226" s="8"/>
      <c r="DX226" s="9"/>
      <c r="EE226" s="9"/>
    </row>
    <row r="227" spans="2:135" ht="12.75" x14ac:dyDescent="0.2">
      <c r="B227" s="6"/>
      <c r="C227" s="1"/>
      <c r="D227" s="1"/>
      <c r="K227" s="25"/>
      <c r="L227" s="9"/>
      <c r="M227" s="9"/>
      <c r="W227" s="9"/>
      <c r="X227" s="9"/>
      <c r="AJ227" s="9"/>
      <c r="AL227" s="9"/>
      <c r="AM227" s="9"/>
      <c r="AP227" s="9"/>
      <c r="AQ227" s="9"/>
      <c r="AW227" s="9"/>
      <c r="AX227" s="9"/>
      <c r="BA227" s="9"/>
      <c r="BB227" s="9"/>
      <c r="BH227" s="9"/>
      <c r="BI227" s="9"/>
      <c r="BL227" s="9"/>
      <c r="BM227" s="9"/>
      <c r="BS227" s="9"/>
      <c r="BT227" s="9"/>
      <c r="BW227" s="9"/>
      <c r="BX227" s="9"/>
      <c r="CD227" s="9"/>
      <c r="CE227" s="9"/>
      <c r="CH227" s="9"/>
      <c r="CI227" s="9"/>
      <c r="CO227" s="9"/>
      <c r="CP227" s="9"/>
      <c r="CS227" s="9"/>
      <c r="CT227" s="9"/>
      <c r="CZ227" s="9"/>
      <c r="DA227" s="9"/>
      <c r="DD227" s="9"/>
      <c r="DE227" s="9"/>
      <c r="DK227" s="9"/>
      <c r="DL227" s="9"/>
      <c r="DO227" s="9"/>
      <c r="DP227" s="9"/>
      <c r="DU227" s="8"/>
      <c r="DX227" s="9"/>
      <c r="EE227" s="9"/>
    </row>
    <row r="228" spans="2:135" ht="12.75" x14ac:dyDescent="0.2">
      <c r="B228" s="6"/>
      <c r="C228" s="1"/>
      <c r="D228" s="1"/>
      <c r="K228" s="25"/>
      <c r="L228" s="9"/>
      <c r="M228" s="9"/>
      <c r="W228" s="9"/>
      <c r="X228" s="9"/>
      <c r="AJ228" s="9"/>
      <c r="AL228" s="9"/>
      <c r="AM228" s="9"/>
      <c r="AP228" s="9"/>
      <c r="AQ228" s="9"/>
      <c r="AW228" s="9"/>
      <c r="AX228" s="9"/>
      <c r="BA228" s="9"/>
      <c r="BB228" s="9"/>
      <c r="BH228" s="9"/>
      <c r="BI228" s="9"/>
      <c r="BL228" s="9"/>
      <c r="BM228" s="9"/>
      <c r="BS228" s="9"/>
      <c r="BT228" s="9"/>
      <c r="BW228" s="9"/>
      <c r="BX228" s="9"/>
      <c r="CD228" s="9"/>
      <c r="CE228" s="9"/>
      <c r="CH228" s="9"/>
      <c r="CI228" s="9"/>
      <c r="CO228" s="9"/>
      <c r="CP228" s="9"/>
      <c r="CS228" s="9"/>
      <c r="CT228" s="9"/>
      <c r="CZ228" s="9"/>
      <c r="DA228" s="9"/>
      <c r="DD228" s="9"/>
      <c r="DE228" s="9"/>
      <c r="DK228" s="9"/>
      <c r="DL228" s="9"/>
      <c r="DO228" s="9"/>
      <c r="DP228" s="9"/>
      <c r="DU228" s="8"/>
      <c r="DX228" s="9"/>
      <c r="EE228" s="9"/>
    </row>
    <row r="229" spans="2:135" ht="12.75" x14ac:dyDescent="0.2">
      <c r="B229" s="6"/>
      <c r="C229" s="1"/>
      <c r="D229" s="1"/>
      <c r="K229" s="25"/>
      <c r="L229" s="9"/>
      <c r="M229" s="9"/>
      <c r="W229" s="9"/>
      <c r="X229" s="9"/>
      <c r="AJ229" s="9"/>
      <c r="AL229" s="9"/>
      <c r="AM229" s="9"/>
      <c r="AP229" s="9"/>
      <c r="AQ229" s="9"/>
      <c r="AW229" s="9"/>
      <c r="AX229" s="9"/>
      <c r="BA229" s="9"/>
      <c r="BB229" s="9"/>
      <c r="BH229" s="9"/>
      <c r="BI229" s="9"/>
      <c r="BL229" s="9"/>
      <c r="BM229" s="9"/>
      <c r="BS229" s="9"/>
      <c r="BT229" s="9"/>
      <c r="BW229" s="9"/>
      <c r="BX229" s="9"/>
      <c r="CD229" s="9"/>
      <c r="CE229" s="9"/>
      <c r="CH229" s="9"/>
      <c r="CI229" s="9"/>
      <c r="CO229" s="9"/>
      <c r="CP229" s="9"/>
      <c r="CS229" s="9"/>
      <c r="CT229" s="9"/>
      <c r="CZ229" s="9"/>
      <c r="DA229" s="9"/>
      <c r="DD229" s="9"/>
      <c r="DE229" s="9"/>
      <c r="DK229" s="9"/>
      <c r="DL229" s="9"/>
      <c r="DO229" s="9"/>
      <c r="DP229" s="9"/>
      <c r="DU229" s="8"/>
      <c r="DX229" s="9"/>
      <c r="EE229" s="9"/>
    </row>
    <row r="230" spans="2:135" ht="12.75" x14ac:dyDescent="0.2">
      <c r="B230" s="6"/>
      <c r="C230" s="1"/>
      <c r="D230" s="1"/>
      <c r="K230" s="25"/>
      <c r="L230" s="9"/>
      <c r="M230" s="9"/>
      <c r="W230" s="9"/>
      <c r="X230" s="9"/>
      <c r="AJ230" s="9"/>
      <c r="AL230" s="9"/>
      <c r="AM230" s="9"/>
      <c r="AP230" s="9"/>
      <c r="AQ230" s="9"/>
      <c r="AW230" s="9"/>
      <c r="AX230" s="9"/>
      <c r="BA230" s="9"/>
      <c r="BB230" s="9"/>
      <c r="BH230" s="9"/>
      <c r="BI230" s="9"/>
      <c r="BL230" s="9"/>
      <c r="BM230" s="9"/>
      <c r="BS230" s="9"/>
      <c r="BT230" s="9"/>
      <c r="BW230" s="9"/>
      <c r="BX230" s="9"/>
      <c r="CD230" s="9"/>
      <c r="CE230" s="9"/>
      <c r="CH230" s="9"/>
      <c r="CI230" s="9"/>
      <c r="CO230" s="9"/>
      <c r="CP230" s="9"/>
      <c r="CS230" s="9"/>
      <c r="CT230" s="9"/>
      <c r="CZ230" s="9"/>
      <c r="DA230" s="9"/>
      <c r="DD230" s="9"/>
      <c r="DE230" s="9"/>
      <c r="DK230" s="9"/>
      <c r="DL230" s="9"/>
      <c r="DO230" s="9"/>
      <c r="DP230" s="9"/>
      <c r="DU230" s="8"/>
      <c r="DX230" s="9"/>
      <c r="EE230" s="9"/>
    </row>
    <row r="231" spans="2:135" ht="12.75" x14ac:dyDescent="0.2">
      <c r="B231" s="6"/>
      <c r="C231" s="1"/>
      <c r="D231" s="1"/>
      <c r="K231" s="25"/>
      <c r="L231" s="9"/>
      <c r="M231" s="9"/>
      <c r="W231" s="9"/>
      <c r="X231" s="9"/>
      <c r="AJ231" s="9"/>
      <c r="AL231" s="9"/>
      <c r="AM231" s="9"/>
      <c r="AP231" s="9"/>
      <c r="AQ231" s="9"/>
      <c r="AW231" s="9"/>
      <c r="AX231" s="9"/>
      <c r="BA231" s="9"/>
      <c r="BB231" s="9"/>
      <c r="BH231" s="9"/>
      <c r="BI231" s="9"/>
      <c r="BL231" s="9"/>
      <c r="BM231" s="9"/>
      <c r="BS231" s="9"/>
      <c r="BT231" s="9"/>
      <c r="BW231" s="9"/>
      <c r="BX231" s="9"/>
      <c r="CD231" s="9"/>
      <c r="CE231" s="9"/>
      <c r="CH231" s="9"/>
      <c r="CI231" s="9"/>
      <c r="CO231" s="9"/>
      <c r="CP231" s="9"/>
      <c r="CS231" s="9"/>
      <c r="CT231" s="9"/>
      <c r="CZ231" s="9"/>
      <c r="DA231" s="9"/>
      <c r="DD231" s="9"/>
      <c r="DE231" s="9"/>
      <c r="DK231" s="9"/>
      <c r="DL231" s="9"/>
      <c r="DO231" s="9"/>
      <c r="DP231" s="9"/>
      <c r="DU231" s="8"/>
      <c r="DX231" s="9"/>
      <c r="EE231" s="9"/>
    </row>
    <row r="232" spans="2:135" ht="12.75" x14ac:dyDescent="0.2">
      <c r="B232" s="6"/>
      <c r="C232" s="1"/>
      <c r="D232" s="1"/>
      <c r="K232" s="25"/>
      <c r="L232" s="9"/>
      <c r="M232" s="9"/>
      <c r="W232" s="9"/>
      <c r="X232" s="9"/>
      <c r="AJ232" s="9"/>
      <c r="AL232" s="9"/>
      <c r="AM232" s="9"/>
      <c r="AP232" s="9"/>
      <c r="AQ232" s="9"/>
      <c r="AW232" s="9"/>
      <c r="AX232" s="9"/>
      <c r="BA232" s="9"/>
      <c r="BB232" s="9"/>
      <c r="BH232" s="9"/>
      <c r="BI232" s="9"/>
      <c r="BL232" s="9"/>
      <c r="BM232" s="9"/>
      <c r="BS232" s="9"/>
      <c r="BT232" s="9"/>
      <c r="BW232" s="9"/>
      <c r="BX232" s="9"/>
      <c r="CD232" s="9"/>
      <c r="CE232" s="9"/>
      <c r="CH232" s="9"/>
      <c r="CI232" s="9"/>
      <c r="CO232" s="9"/>
      <c r="CP232" s="9"/>
      <c r="CS232" s="9"/>
      <c r="CT232" s="9"/>
      <c r="CZ232" s="9"/>
      <c r="DA232" s="9"/>
      <c r="DD232" s="9"/>
      <c r="DE232" s="9"/>
      <c r="DK232" s="9"/>
      <c r="DL232" s="9"/>
      <c r="DO232" s="9"/>
      <c r="DP232" s="9"/>
      <c r="DU232" s="8"/>
      <c r="DX232" s="9"/>
      <c r="EE232" s="9"/>
    </row>
    <row r="233" spans="2:135" ht="12.75" x14ac:dyDescent="0.2">
      <c r="B233" s="6"/>
      <c r="C233" s="1"/>
      <c r="D233" s="1"/>
      <c r="K233" s="25"/>
      <c r="L233" s="9"/>
      <c r="M233" s="9"/>
      <c r="W233" s="9"/>
      <c r="X233" s="9"/>
      <c r="AJ233" s="9"/>
      <c r="AL233" s="9"/>
      <c r="AM233" s="9"/>
      <c r="AP233" s="9"/>
      <c r="AQ233" s="9"/>
      <c r="AW233" s="9"/>
      <c r="AX233" s="9"/>
      <c r="BA233" s="9"/>
      <c r="BB233" s="9"/>
      <c r="BH233" s="9"/>
      <c r="BI233" s="9"/>
      <c r="BL233" s="9"/>
      <c r="BM233" s="9"/>
      <c r="BS233" s="9"/>
      <c r="BT233" s="9"/>
      <c r="BW233" s="9"/>
      <c r="BX233" s="9"/>
      <c r="CD233" s="9"/>
      <c r="CE233" s="9"/>
      <c r="CH233" s="9"/>
      <c r="CI233" s="9"/>
      <c r="CO233" s="9"/>
      <c r="CP233" s="9"/>
      <c r="CS233" s="9"/>
      <c r="CT233" s="9"/>
      <c r="CZ233" s="9"/>
      <c r="DA233" s="9"/>
      <c r="DD233" s="9"/>
      <c r="DE233" s="9"/>
      <c r="DK233" s="9"/>
      <c r="DL233" s="9"/>
      <c r="DO233" s="9"/>
      <c r="DP233" s="9"/>
      <c r="DU233" s="8"/>
      <c r="DX233" s="9"/>
      <c r="EE233" s="9"/>
    </row>
    <row r="234" spans="2:135" ht="12.75" x14ac:dyDescent="0.2">
      <c r="B234" s="6"/>
      <c r="C234" s="1"/>
      <c r="D234" s="1"/>
      <c r="K234" s="25"/>
      <c r="L234" s="9"/>
      <c r="M234" s="9"/>
      <c r="W234" s="9"/>
      <c r="X234" s="9"/>
      <c r="AJ234" s="9"/>
      <c r="AL234" s="9"/>
      <c r="AM234" s="9"/>
      <c r="AP234" s="9"/>
      <c r="AQ234" s="9"/>
      <c r="AW234" s="9"/>
      <c r="AX234" s="9"/>
      <c r="BA234" s="9"/>
      <c r="BB234" s="9"/>
      <c r="BH234" s="9"/>
      <c r="BI234" s="9"/>
      <c r="BL234" s="9"/>
      <c r="BM234" s="9"/>
      <c r="BS234" s="9"/>
      <c r="BT234" s="9"/>
      <c r="BW234" s="9"/>
      <c r="BX234" s="9"/>
      <c r="CD234" s="9"/>
      <c r="CE234" s="9"/>
      <c r="CH234" s="9"/>
      <c r="CI234" s="9"/>
      <c r="CO234" s="9"/>
      <c r="CP234" s="9"/>
      <c r="CS234" s="9"/>
      <c r="CT234" s="9"/>
      <c r="CZ234" s="9"/>
      <c r="DA234" s="9"/>
      <c r="DD234" s="9"/>
      <c r="DE234" s="9"/>
      <c r="DK234" s="9"/>
      <c r="DL234" s="9"/>
      <c r="DO234" s="9"/>
      <c r="DP234" s="9"/>
      <c r="DU234" s="8"/>
      <c r="DX234" s="9"/>
      <c r="EE234" s="9"/>
    </row>
    <row r="235" spans="2:135" ht="12.75" x14ac:dyDescent="0.2">
      <c r="B235" s="6"/>
      <c r="C235" s="1"/>
      <c r="D235" s="1"/>
      <c r="K235" s="25"/>
      <c r="L235" s="9"/>
      <c r="M235" s="9"/>
      <c r="W235" s="9"/>
      <c r="X235" s="9"/>
      <c r="AJ235" s="9"/>
      <c r="AL235" s="9"/>
      <c r="AM235" s="9"/>
      <c r="AP235" s="9"/>
      <c r="AQ235" s="9"/>
      <c r="AW235" s="9"/>
      <c r="AX235" s="9"/>
      <c r="BA235" s="9"/>
      <c r="BB235" s="9"/>
      <c r="BH235" s="9"/>
      <c r="BI235" s="9"/>
      <c r="BL235" s="9"/>
      <c r="BM235" s="9"/>
      <c r="BS235" s="9"/>
      <c r="BT235" s="9"/>
      <c r="BW235" s="9"/>
      <c r="BX235" s="9"/>
      <c r="CD235" s="9"/>
      <c r="CE235" s="9"/>
      <c r="CH235" s="9"/>
      <c r="CI235" s="9"/>
      <c r="CO235" s="9"/>
      <c r="CP235" s="9"/>
      <c r="CS235" s="9"/>
      <c r="CT235" s="9"/>
      <c r="CZ235" s="9"/>
      <c r="DA235" s="9"/>
      <c r="DD235" s="9"/>
      <c r="DE235" s="9"/>
      <c r="DK235" s="9"/>
      <c r="DL235" s="9"/>
      <c r="DO235" s="9"/>
      <c r="DP235" s="9"/>
      <c r="DU235" s="8"/>
      <c r="DX235" s="9"/>
      <c r="EE235" s="9"/>
    </row>
    <row r="236" spans="2:135" ht="12.75" x14ac:dyDescent="0.2">
      <c r="B236" s="6"/>
      <c r="C236" s="1"/>
      <c r="D236" s="1"/>
      <c r="K236" s="25"/>
      <c r="L236" s="9"/>
      <c r="M236" s="9"/>
      <c r="W236" s="9"/>
      <c r="X236" s="9"/>
      <c r="AJ236" s="9"/>
      <c r="AL236" s="9"/>
      <c r="AM236" s="9"/>
      <c r="AP236" s="9"/>
      <c r="AQ236" s="9"/>
      <c r="AW236" s="9"/>
      <c r="AX236" s="9"/>
      <c r="BA236" s="9"/>
      <c r="BB236" s="9"/>
      <c r="BH236" s="9"/>
      <c r="BI236" s="9"/>
      <c r="BL236" s="9"/>
      <c r="BM236" s="9"/>
      <c r="BS236" s="9"/>
      <c r="BT236" s="9"/>
      <c r="BW236" s="9"/>
      <c r="BX236" s="9"/>
      <c r="CD236" s="9"/>
      <c r="CE236" s="9"/>
      <c r="CH236" s="9"/>
      <c r="CI236" s="9"/>
      <c r="CO236" s="9"/>
      <c r="CP236" s="9"/>
      <c r="CS236" s="9"/>
      <c r="CT236" s="9"/>
      <c r="CZ236" s="9"/>
      <c r="DA236" s="9"/>
      <c r="DD236" s="9"/>
      <c r="DE236" s="9"/>
      <c r="DK236" s="9"/>
      <c r="DL236" s="9"/>
      <c r="DO236" s="9"/>
      <c r="DP236" s="9"/>
      <c r="DU236" s="8"/>
      <c r="DX236" s="9"/>
      <c r="EE236" s="9"/>
    </row>
    <row r="237" spans="2:135" ht="12.75" x14ac:dyDescent="0.2">
      <c r="B237" s="6"/>
      <c r="C237" s="1"/>
      <c r="D237" s="1"/>
      <c r="K237" s="25"/>
      <c r="L237" s="9"/>
      <c r="M237" s="9"/>
      <c r="W237" s="9"/>
      <c r="X237" s="9"/>
      <c r="AJ237" s="9"/>
      <c r="AL237" s="9"/>
      <c r="AM237" s="9"/>
      <c r="AP237" s="9"/>
      <c r="AQ237" s="9"/>
      <c r="AW237" s="9"/>
      <c r="AX237" s="9"/>
      <c r="BA237" s="9"/>
      <c r="BB237" s="9"/>
      <c r="BH237" s="9"/>
      <c r="BI237" s="9"/>
      <c r="BL237" s="9"/>
      <c r="BM237" s="9"/>
      <c r="BS237" s="9"/>
      <c r="BT237" s="9"/>
      <c r="BW237" s="9"/>
      <c r="BX237" s="9"/>
      <c r="CD237" s="9"/>
      <c r="CE237" s="9"/>
      <c r="CH237" s="9"/>
      <c r="CI237" s="9"/>
      <c r="CO237" s="9"/>
      <c r="CP237" s="9"/>
      <c r="CS237" s="9"/>
      <c r="CT237" s="9"/>
      <c r="CZ237" s="9"/>
      <c r="DA237" s="9"/>
      <c r="DD237" s="9"/>
      <c r="DE237" s="9"/>
      <c r="DK237" s="9"/>
      <c r="DL237" s="9"/>
      <c r="DO237" s="9"/>
      <c r="DP237" s="9"/>
      <c r="DU237" s="8"/>
      <c r="DX237" s="9"/>
      <c r="EE237" s="9"/>
    </row>
    <row r="238" spans="2:135" ht="12.75" x14ac:dyDescent="0.2">
      <c r="B238" s="6"/>
      <c r="C238" s="1"/>
      <c r="D238" s="1"/>
      <c r="K238" s="25"/>
      <c r="L238" s="9"/>
      <c r="M238" s="9"/>
      <c r="W238" s="9"/>
      <c r="X238" s="9"/>
      <c r="AJ238" s="9"/>
      <c r="AL238" s="9"/>
      <c r="AM238" s="9"/>
      <c r="AP238" s="9"/>
      <c r="AQ238" s="9"/>
      <c r="AW238" s="9"/>
      <c r="AX238" s="9"/>
      <c r="BA238" s="9"/>
      <c r="BB238" s="9"/>
      <c r="BH238" s="9"/>
      <c r="BI238" s="9"/>
      <c r="BL238" s="9"/>
      <c r="BM238" s="9"/>
      <c r="BS238" s="9"/>
      <c r="BT238" s="9"/>
      <c r="BW238" s="9"/>
      <c r="BX238" s="9"/>
      <c r="CD238" s="9"/>
      <c r="CE238" s="9"/>
      <c r="CH238" s="9"/>
      <c r="CI238" s="9"/>
      <c r="CO238" s="9"/>
      <c r="CP238" s="9"/>
      <c r="CS238" s="9"/>
      <c r="CT238" s="9"/>
      <c r="CZ238" s="9"/>
      <c r="DA238" s="9"/>
      <c r="DD238" s="9"/>
      <c r="DE238" s="9"/>
      <c r="DK238" s="9"/>
      <c r="DL238" s="9"/>
      <c r="DO238" s="9"/>
      <c r="DP238" s="9"/>
      <c r="DU238" s="8"/>
      <c r="DX238" s="9"/>
      <c r="EE238" s="9"/>
    </row>
    <row r="239" spans="2:135" ht="12.75" x14ac:dyDescent="0.2">
      <c r="B239" s="6"/>
      <c r="C239" s="1"/>
      <c r="D239" s="1"/>
      <c r="K239" s="25"/>
      <c r="L239" s="9"/>
      <c r="M239" s="9"/>
      <c r="W239" s="9"/>
      <c r="X239" s="9"/>
      <c r="AJ239" s="9"/>
      <c r="AL239" s="9"/>
      <c r="AM239" s="9"/>
      <c r="AP239" s="9"/>
      <c r="AQ239" s="9"/>
      <c r="AW239" s="9"/>
      <c r="AX239" s="9"/>
      <c r="BA239" s="9"/>
      <c r="BB239" s="9"/>
      <c r="BH239" s="9"/>
      <c r="BI239" s="9"/>
      <c r="BL239" s="9"/>
      <c r="BM239" s="9"/>
      <c r="BS239" s="9"/>
      <c r="BT239" s="9"/>
      <c r="BW239" s="9"/>
      <c r="BX239" s="9"/>
      <c r="CD239" s="9"/>
      <c r="CE239" s="9"/>
      <c r="CH239" s="9"/>
      <c r="CI239" s="9"/>
      <c r="CO239" s="9"/>
      <c r="CP239" s="9"/>
      <c r="CS239" s="9"/>
      <c r="CT239" s="9"/>
      <c r="CZ239" s="9"/>
      <c r="DA239" s="9"/>
      <c r="DD239" s="9"/>
      <c r="DE239" s="9"/>
      <c r="DK239" s="9"/>
      <c r="DL239" s="9"/>
      <c r="DO239" s="9"/>
      <c r="DP239" s="9"/>
      <c r="DU239" s="8"/>
      <c r="DX239" s="9"/>
      <c r="EE239" s="9"/>
    </row>
    <row r="240" spans="2:135" ht="12.75" x14ac:dyDescent="0.2">
      <c r="B240" s="6"/>
      <c r="C240" s="1"/>
      <c r="D240" s="1"/>
      <c r="K240" s="25"/>
      <c r="L240" s="9"/>
      <c r="M240" s="9"/>
      <c r="W240" s="9"/>
      <c r="X240" s="9"/>
      <c r="AJ240" s="9"/>
      <c r="AL240" s="9"/>
      <c r="AM240" s="9"/>
      <c r="AP240" s="9"/>
      <c r="AQ240" s="9"/>
      <c r="AW240" s="9"/>
      <c r="AX240" s="9"/>
      <c r="BA240" s="9"/>
      <c r="BB240" s="9"/>
      <c r="BH240" s="9"/>
      <c r="BI240" s="9"/>
      <c r="BL240" s="9"/>
      <c r="BM240" s="9"/>
      <c r="BS240" s="9"/>
      <c r="BT240" s="9"/>
      <c r="BW240" s="9"/>
      <c r="BX240" s="9"/>
      <c r="CD240" s="9"/>
      <c r="CE240" s="9"/>
      <c r="CH240" s="9"/>
      <c r="CI240" s="9"/>
      <c r="CO240" s="9"/>
      <c r="CP240" s="9"/>
      <c r="CS240" s="9"/>
      <c r="CT240" s="9"/>
      <c r="CZ240" s="9"/>
      <c r="DA240" s="9"/>
      <c r="DD240" s="9"/>
      <c r="DE240" s="9"/>
      <c r="DK240" s="9"/>
      <c r="DL240" s="9"/>
      <c r="DO240" s="9"/>
      <c r="DP240" s="9"/>
      <c r="DU240" s="8"/>
      <c r="DX240" s="9"/>
      <c r="EE240" s="9"/>
    </row>
    <row r="241" spans="2:135" ht="12.75" x14ac:dyDescent="0.2">
      <c r="B241" s="6"/>
      <c r="C241" s="1"/>
      <c r="D241" s="1"/>
      <c r="K241" s="25"/>
      <c r="L241" s="9"/>
      <c r="M241" s="9"/>
      <c r="W241" s="9"/>
      <c r="X241" s="9"/>
      <c r="AJ241" s="9"/>
      <c r="AL241" s="9"/>
      <c r="AM241" s="9"/>
      <c r="AP241" s="9"/>
      <c r="AQ241" s="9"/>
      <c r="AW241" s="9"/>
      <c r="AX241" s="9"/>
      <c r="BA241" s="9"/>
      <c r="BB241" s="9"/>
      <c r="BH241" s="9"/>
      <c r="BI241" s="9"/>
      <c r="BL241" s="9"/>
      <c r="BM241" s="9"/>
      <c r="BS241" s="9"/>
      <c r="BT241" s="9"/>
      <c r="BW241" s="9"/>
      <c r="BX241" s="9"/>
      <c r="CD241" s="9"/>
      <c r="CE241" s="9"/>
      <c r="CH241" s="9"/>
      <c r="CI241" s="9"/>
      <c r="CO241" s="9"/>
      <c r="CP241" s="9"/>
      <c r="CS241" s="9"/>
      <c r="CT241" s="9"/>
      <c r="CZ241" s="9"/>
      <c r="DA241" s="9"/>
      <c r="DD241" s="9"/>
      <c r="DE241" s="9"/>
      <c r="DK241" s="9"/>
      <c r="DL241" s="9"/>
      <c r="DO241" s="9"/>
      <c r="DP241" s="9"/>
      <c r="DU241" s="8"/>
      <c r="DX241" s="9"/>
      <c r="EE241" s="9"/>
    </row>
    <row r="242" spans="2:135" ht="12.75" x14ac:dyDescent="0.2">
      <c r="B242" s="6"/>
      <c r="C242" s="1"/>
      <c r="D242" s="1"/>
      <c r="K242" s="25"/>
      <c r="L242" s="9"/>
      <c r="M242" s="9"/>
      <c r="W242" s="9"/>
      <c r="X242" s="9"/>
      <c r="AJ242" s="9"/>
      <c r="AL242" s="9"/>
      <c r="AM242" s="9"/>
      <c r="AP242" s="9"/>
      <c r="AQ242" s="9"/>
      <c r="AW242" s="9"/>
      <c r="AX242" s="9"/>
      <c r="BA242" s="9"/>
      <c r="BB242" s="9"/>
      <c r="BH242" s="9"/>
      <c r="BI242" s="9"/>
      <c r="BL242" s="9"/>
      <c r="BM242" s="9"/>
      <c r="BS242" s="9"/>
      <c r="BT242" s="9"/>
      <c r="BW242" s="9"/>
      <c r="BX242" s="9"/>
      <c r="CD242" s="9"/>
      <c r="CE242" s="9"/>
      <c r="CH242" s="9"/>
      <c r="CI242" s="9"/>
      <c r="CO242" s="9"/>
      <c r="CP242" s="9"/>
      <c r="CS242" s="9"/>
      <c r="CT242" s="9"/>
      <c r="CZ242" s="9"/>
      <c r="DA242" s="9"/>
      <c r="DD242" s="9"/>
      <c r="DE242" s="9"/>
      <c r="DK242" s="9"/>
      <c r="DL242" s="9"/>
      <c r="DO242" s="9"/>
      <c r="DP242" s="9"/>
      <c r="DU242" s="8"/>
      <c r="DX242" s="9"/>
      <c r="EE242" s="9"/>
    </row>
    <row r="243" spans="2:135" ht="12.75" x14ac:dyDescent="0.2">
      <c r="B243" s="6"/>
      <c r="C243" s="1"/>
      <c r="D243" s="1"/>
      <c r="K243" s="25"/>
      <c r="L243" s="9"/>
      <c r="M243" s="9"/>
      <c r="W243" s="9"/>
      <c r="X243" s="9"/>
      <c r="AJ243" s="9"/>
      <c r="AL243" s="9"/>
      <c r="AM243" s="9"/>
      <c r="AP243" s="9"/>
      <c r="AQ243" s="9"/>
      <c r="AW243" s="9"/>
      <c r="AX243" s="9"/>
      <c r="BA243" s="9"/>
      <c r="BB243" s="9"/>
      <c r="BH243" s="9"/>
      <c r="BI243" s="9"/>
      <c r="BL243" s="9"/>
      <c r="BM243" s="9"/>
      <c r="BS243" s="9"/>
      <c r="BT243" s="9"/>
      <c r="BW243" s="9"/>
      <c r="BX243" s="9"/>
      <c r="CD243" s="9"/>
      <c r="CE243" s="9"/>
      <c r="CH243" s="9"/>
      <c r="CI243" s="9"/>
      <c r="CO243" s="9"/>
      <c r="CP243" s="9"/>
      <c r="CS243" s="9"/>
      <c r="CT243" s="9"/>
      <c r="CZ243" s="9"/>
      <c r="DA243" s="9"/>
      <c r="DD243" s="9"/>
      <c r="DE243" s="9"/>
      <c r="DK243" s="9"/>
      <c r="DL243" s="9"/>
      <c r="DO243" s="9"/>
      <c r="DP243" s="9"/>
      <c r="DU243" s="8"/>
      <c r="DX243" s="9"/>
      <c r="EE243" s="9"/>
    </row>
    <row r="244" spans="2:135" ht="12.75" x14ac:dyDescent="0.2">
      <c r="B244" s="6"/>
      <c r="C244" s="1"/>
      <c r="D244" s="1"/>
      <c r="K244" s="25"/>
      <c r="L244" s="9"/>
      <c r="M244" s="9"/>
      <c r="W244" s="9"/>
      <c r="X244" s="9"/>
      <c r="AJ244" s="9"/>
      <c r="AL244" s="9"/>
      <c r="AM244" s="9"/>
      <c r="AP244" s="9"/>
      <c r="AQ244" s="9"/>
      <c r="AW244" s="9"/>
      <c r="AX244" s="9"/>
      <c r="BA244" s="9"/>
      <c r="BB244" s="9"/>
      <c r="BH244" s="9"/>
      <c r="BI244" s="9"/>
      <c r="BL244" s="9"/>
      <c r="BM244" s="9"/>
      <c r="BS244" s="9"/>
      <c r="BT244" s="9"/>
      <c r="BW244" s="9"/>
      <c r="BX244" s="9"/>
      <c r="CD244" s="9"/>
      <c r="CE244" s="9"/>
      <c r="CH244" s="9"/>
      <c r="CI244" s="9"/>
      <c r="CO244" s="9"/>
      <c r="CP244" s="9"/>
      <c r="CS244" s="9"/>
      <c r="CT244" s="9"/>
      <c r="CZ244" s="9"/>
      <c r="DA244" s="9"/>
      <c r="DD244" s="9"/>
      <c r="DE244" s="9"/>
      <c r="DK244" s="9"/>
      <c r="DL244" s="9"/>
      <c r="DO244" s="9"/>
      <c r="DP244" s="9"/>
      <c r="DU244" s="8"/>
      <c r="DX244" s="9"/>
      <c r="EE244" s="9"/>
    </row>
    <row r="245" spans="2:135" ht="12.75" x14ac:dyDescent="0.2">
      <c r="B245" s="6"/>
      <c r="C245" s="1"/>
      <c r="D245" s="1"/>
      <c r="K245" s="25"/>
      <c r="L245" s="9"/>
      <c r="M245" s="9"/>
      <c r="W245" s="9"/>
      <c r="X245" s="9"/>
      <c r="AJ245" s="9"/>
      <c r="AL245" s="9"/>
      <c r="AM245" s="9"/>
      <c r="AP245" s="9"/>
      <c r="AQ245" s="9"/>
      <c r="AW245" s="9"/>
      <c r="AX245" s="9"/>
      <c r="BA245" s="9"/>
      <c r="BB245" s="9"/>
      <c r="BH245" s="9"/>
      <c r="BI245" s="9"/>
      <c r="BL245" s="9"/>
      <c r="BM245" s="9"/>
      <c r="BS245" s="9"/>
      <c r="BT245" s="9"/>
      <c r="BW245" s="9"/>
      <c r="BX245" s="9"/>
      <c r="CD245" s="9"/>
      <c r="CE245" s="9"/>
      <c r="CH245" s="9"/>
      <c r="CI245" s="9"/>
      <c r="CO245" s="9"/>
      <c r="CP245" s="9"/>
      <c r="CS245" s="9"/>
      <c r="CT245" s="9"/>
      <c r="CZ245" s="9"/>
      <c r="DA245" s="9"/>
      <c r="DD245" s="9"/>
      <c r="DE245" s="9"/>
      <c r="DK245" s="9"/>
      <c r="DL245" s="9"/>
      <c r="DO245" s="9"/>
      <c r="DP245" s="9"/>
      <c r="DU245" s="8"/>
      <c r="DX245" s="9"/>
      <c r="EE245" s="9"/>
    </row>
    <row r="246" spans="2:135" ht="12.75" x14ac:dyDescent="0.2">
      <c r="B246" s="6"/>
      <c r="C246" s="1"/>
      <c r="D246" s="1"/>
      <c r="K246" s="25"/>
      <c r="L246" s="9"/>
      <c r="M246" s="9"/>
      <c r="W246" s="9"/>
      <c r="X246" s="9"/>
      <c r="AJ246" s="9"/>
      <c r="AL246" s="9"/>
      <c r="AM246" s="9"/>
      <c r="AP246" s="9"/>
      <c r="AQ246" s="9"/>
      <c r="AW246" s="9"/>
      <c r="AX246" s="9"/>
      <c r="BA246" s="9"/>
      <c r="BB246" s="9"/>
      <c r="BH246" s="9"/>
      <c r="BI246" s="9"/>
      <c r="BL246" s="9"/>
      <c r="BM246" s="9"/>
      <c r="BS246" s="9"/>
      <c r="BT246" s="9"/>
      <c r="BW246" s="9"/>
      <c r="BX246" s="9"/>
      <c r="CD246" s="9"/>
      <c r="CE246" s="9"/>
      <c r="CH246" s="9"/>
      <c r="CI246" s="9"/>
      <c r="CO246" s="9"/>
      <c r="CP246" s="9"/>
      <c r="CS246" s="9"/>
      <c r="CT246" s="9"/>
      <c r="CZ246" s="9"/>
      <c r="DA246" s="9"/>
      <c r="DD246" s="9"/>
      <c r="DE246" s="9"/>
      <c r="DK246" s="9"/>
      <c r="DL246" s="9"/>
      <c r="DO246" s="9"/>
      <c r="DP246" s="9"/>
      <c r="DU246" s="8"/>
      <c r="DX246" s="9"/>
      <c r="EE246" s="9"/>
    </row>
    <row r="247" spans="2:135" ht="12.75" x14ac:dyDescent="0.2">
      <c r="B247" s="6"/>
      <c r="C247" s="1"/>
      <c r="D247" s="1"/>
      <c r="K247" s="25"/>
      <c r="L247" s="9"/>
      <c r="M247" s="9"/>
      <c r="W247" s="9"/>
      <c r="X247" s="9"/>
      <c r="AJ247" s="9"/>
      <c r="AL247" s="9"/>
      <c r="AM247" s="9"/>
      <c r="AP247" s="9"/>
      <c r="AQ247" s="9"/>
      <c r="AW247" s="9"/>
      <c r="AX247" s="9"/>
      <c r="BA247" s="9"/>
      <c r="BB247" s="9"/>
      <c r="BH247" s="9"/>
      <c r="BI247" s="9"/>
      <c r="BL247" s="9"/>
      <c r="BM247" s="9"/>
      <c r="BS247" s="9"/>
      <c r="BT247" s="9"/>
      <c r="BW247" s="9"/>
      <c r="BX247" s="9"/>
      <c r="CD247" s="9"/>
      <c r="CE247" s="9"/>
      <c r="CH247" s="9"/>
      <c r="CI247" s="9"/>
      <c r="CO247" s="9"/>
      <c r="CP247" s="9"/>
      <c r="CS247" s="9"/>
      <c r="CT247" s="9"/>
      <c r="CZ247" s="9"/>
      <c r="DA247" s="9"/>
      <c r="DD247" s="9"/>
      <c r="DE247" s="9"/>
      <c r="DK247" s="9"/>
      <c r="DL247" s="9"/>
      <c r="DO247" s="9"/>
      <c r="DP247" s="9"/>
      <c r="DU247" s="8"/>
      <c r="DX247" s="9"/>
      <c r="EE247" s="9"/>
    </row>
    <row r="248" spans="2:135" ht="12.75" x14ac:dyDescent="0.2">
      <c r="B248" s="6"/>
      <c r="C248" s="1"/>
      <c r="D248" s="1"/>
      <c r="K248" s="25"/>
      <c r="L248" s="9"/>
      <c r="M248" s="9"/>
      <c r="W248" s="9"/>
      <c r="X248" s="9"/>
      <c r="AJ248" s="9"/>
      <c r="AL248" s="9"/>
      <c r="AM248" s="9"/>
      <c r="AP248" s="9"/>
      <c r="AQ248" s="9"/>
      <c r="AW248" s="9"/>
      <c r="AX248" s="9"/>
      <c r="BA248" s="9"/>
      <c r="BB248" s="9"/>
      <c r="BH248" s="9"/>
      <c r="BI248" s="9"/>
      <c r="BL248" s="9"/>
      <c r="BM248" s="9"/>
      <c r="BS248" s="9"/>
      <c r="BT248" s="9"/>
      <c r="BW248" s="9"/>
      <c r="BX248" s="9"/>
      <c r="CD248" s="9"/>
      <c r="CE248" s="9"/>
      <c r="CH248" s="9"/>
      <c r="CI248" s="9"/>
      <c r="CO248" s="9"/>
      <c r="CP248" s="9"/>
      <c r="CS248" s="9"/>
      <c r="CT248" s="9"/>
      <c r="CZ248" s="9"/>
      <c r="DA248" s="9"/>
      <c r="DD248" s="9"/>
      <c r="DE248" s="9"/>
      <c r="DK248" s="9"/>
      <c r="DL248" s="9"/>
      <c r="DO248" s="9"/>
      <c r="DP248" s="9"/>
      <c r="DU248" s="8"/>
      <c r="DX248" s="9"/>
      <c r="EE248" s="9"/>
    </row>
    <row r="249" spans="2:135" ht="12.75" x14ac:dyDescent="0.2">
      <c r="B249" s="6"/>
      <c r="C249" s="1"/>
      <c r="D249" s="1"/>
      <c r="K249" s="25"/>
      <c r="L249" s="9"/>
      <c r="M249" s="9"/>
      <c r="W249" s="9"/>
      <c r="X249" s="9"/>
      <c r="AJ249" s="9"/>
      <c r="AL249" s="9"/>
      <c r="AM249" s="9"/>
      <c r="AP249" s="9"/>
      <c r="AQ249" s="9"/>
      <c r="AW249" s="9"/>
      <c r="AX249" s="9"/>
      <c r="BA249" s="9"/>
      <c r="BB249" s="9"/>
      <c r="BH249" s="9"/>
      <c r="BI249" s="9"/>
      <c r="BL249" s="9"/>
      <c r="BM249" s="9"/>
      <c r="BS249" s="9"/>
      <c r="BT249" s="9"/>
      <c r="BW249" s="9"/>
      <c r="BX249" s="9"/>
      <c r="CD249" s="9"/>
      <c r="CE249" s="9"/>
      <c r="CH249" s="9"/>
      <c r="CI249" s="9"/>
      <c r="CO249" s="9"/>
      <c r="CP249" s="9"/>
      <c r="CS249" s="9"/>
      <c r="CT249" s="9"/>
      <c r="CZ249" s="9"/>
      <c r="DA249" s="9"/>
      <c r="DD249" s="9"/>
      <c r="DE249" s="9"/>
      <c r="DK249" s="9"/>
      <c r="DL249" s="9"/>
      <c r="DO249" s="9"/>
      <c r="DP249" s="9"/>
      <c r="DU249" s="8"/>
      <c r="DX249" s="9"/>
      <c r="EE249" s="9"/>
    </row>
    <row r="250" spans="2:135" ht="12.75" x14ac:dyDescent="0.2">
      <c r="B250" s="6"/>
      <c r="C250" s="1"/>
      <c r="D250" s="1"/>
      <c r="K250" s="25"/>
      <c r="L250" s="9"/>
      <c r="M250" s="9"/>
      <c r="W250" s="9"/>
      <c r="X250" s="9"/>
      <c r="AJ250" s="9"/>
      <c r="AL250" s="9"/>
      <c r="AM250" s="9"/>
      <c r="AP250" s="9"/>
      <c r="AQ250" s="9"/>
      <c r="AW250" s="9"/>
      <c r="AX250" s="9"/>
      <c r="BA250" s="9"/>
      <c r="BB250" s="9"/>
      <c r="BH250" s="9"/>
      <c r="BI250" s="9"/>
      <c r="BL250" s="9"/>
      <c r="BM250" s="9"/>
      <c r="BS250" s="9"/>
      <c r="BT250" s="9"/>
      <c r="BW250" s="9"/>
      <c r="BX250" s="9"/>
      <c r="CD250" s="9"/>
      <c r="CE250" s="9"/>
      <c r="CH250" s="9"/>
      <c r="CI250" s="9"/>
      <c r="CO250" s="9"/>
      <c r="CP250" s="9"/>
      <c r="CS250" s="9"/>
      <c r="CT250" s="9"/>
      <c r="CZ250" s="9"/>
      <c r="DA250" s="9"/>
      <c r="DD250" s="9"/>
      <c r="DE250" s="9"/>
      <c r="DK250" s="9"/>
      <c r="DL250" s="9"/>
      <c r="DO250" s="9"/>
      <c r="DP250" s="9"/>
      <c r="DU250" s="8"/>
      <c r="DX250" s="9"/>
      <c r="EE250" s="9"/>
    </row>
    <row r="251" spans="2:135" ht="12.75" x14ac:dyDescent="0.2">
      <c r="B251" s="6"/>
      <c r="C251" s="1"/>
      <c r="D251" s="1"/>
      <c r="K251" s="25"/>
      <c r="L251" s="9"/>
      <c r="M251" s="9"/>
      <c r="W251" s="9"/>
      <c r="X251" s="9"/>
      <c r="AJ251" s="9"/>
      <c r="AL251" s="9"/>
      <c r="AM251" s="9"/>
      <c r="AP251" s="9"/>
      <c r="AQ251" s="9"/>
      <c r="AW251" s="9"/>
      <c r="AX251" s="9"/>
      <c r="BA251" s="9"/>
      <c r="BB251" s="9"/>
      <c r="BH251" s="9"/>
      <c r="BI251" s="9"/>
      <c r="BL251" s="9"/>
      <c r="BM251" s="9"/>
      <c r="BS251" s="9"/>
      <c r="BT251" s="9"/>
      <c r="BW251" s="9"/>
      <c r="BX251" s="9"/>
      <c r="CD251" s="9"/>
      <c r="CE251" s="9"/>
      <c r="CH251" s="9"/>
      <c r="CI251" s="9"/>
      <c r="CO251" s="9"/>
      <c r="CP251" s="9"/>
      <c r="CS251" s="9"/>
      <c r="CT251" s="9"/>
      <c r="CZ251" s="9"/>
      <c r="DA251" s="9"/>
      <c r="DD251" s="9"/>
      <c r="DE251" s="9"/>
      <c r="DK251" s="9"/>
      <c r="DL251" s="9"/>
      <c r="DO251" s="9"/>
      <c r="DP251" s="9"/>
      <c r="DU251" s="8"/>
      <c r="DX251" s="9"/>
      <c r="EE251" s="9"/>
    </row>
    <row r="252" spans="2:135" ht="12.75" x14ac:dyDescent="0.2">
      <c r="B252" s="6"/>
      <c r="C252" s="1"/>
      <c r="D252" s="1"/>
      <c r="K252" s="25"/>
      <c r="L252" s="9"/>
      <c r="M252" s="9"/>
      <c r="W252" s="9"/>
      <c r="X252" s="9"/>
      <c r="AJ252" s="9"/>
      <c r="AL252" s="9"/>
      <c r="AM252" s="9"/>
      <c r="AP252" s="9"/>
      <c r="AQ252" s="9"/>
      <c r="AW252" s="9"/>
      <c r="AX252" s="9"/>
      <c r="BA252" s="9"/>
      <c r="BB252" s="9"/>
      <c r="BH252" s="9"/>
      <c r="BI252" s="9"/>
      <c r="BL252" s="9"/>
      <c r="BM252" s="9"/>
      <c r="BS252" s="9"/>
      <c r="BT252" s="9"/>
      <c r="BW252" s="9"/>
      <c r="BX252" s="9"/>
      <c r="CD252" s="9"/>
      <c r="CE252" s="9"/>
      <c r="CH252" s="9"/>
      <c r="CI252" s="9"/>
      <c r="CO252" s="9"/>
      <c r="CP252" s="9"/>
      <c r="CS252" s="9"/>
      <c r="CT252" s="9"/>
      <c r="CZ252" s="9"/>
      <c r="DA252" s="9"/>
      <c r="DD252" s="9"/>
      <c r="DE252" s="9"/>
      <c r="DK252" s="9"/>
      <c r="DL252" s="9"/>
      <c r="DO252" s="9"/>
      <c r="DP252" s="9"/>
      <c r="DU252" s="8"/>
      <c r="DX252" s="9"/>
      <c r="EE252" s="9"/>
    </row>
    <row r="253" spans="2:135" ht="12.75" x14ac:dyDescent="0.2">
      <c r="B253" s="6"/>
      <c r="C253" s="1"/>
      <c r="D253" s="1"/>
      <c r="K253" s="25"/>
      <c r="L253" s="9"/>
      <c r="M253" s="9"/>
      <c r="W253" s="9"/>
      <c r="X253" s="9"/>
      <c r="AJ253" s="9"/>
      <c r="AL253" s="9"/>
      <c r="AM253" s="9"/>
      <c r="AP253" s="9"/>
      <c r="AQ253" s="9"/>
      <c r="AW253" s="9"/>
      <c r="AX253" s="9"/>
      <c r="BA253" s="9"/>
      <c r="BB253" s="9"/>
      <c r="BH253" s="9"/>
      <c r="BI253" s="9"/>
      <c r="BL253" s="9"/>
      <c r="BM253" s="9"/>
      <c r="BS253" s="9"/>
      <c r="BT253" s="9"/>
      <c r="BW253" s="9"/>
      <c r="BX253" s="9"/>
      <c r="CD253" s="9"/>
      <c r="CE253" s="9"/>
      <c r="CH253" s="9"/>
      <c r="CI253" s="9"/>
      <c r="CO253" s="9"/>
      <c r="CP253" s="9"/>
      <c r="CS253" s="9"/>
      <c r="CT253" s="9"/>
      <c r="CZ253" s="9"/>
      <c r="DA253" s="9"/>
      <c r="DD253" s="9"/>
      <c r="DE253" s="9"/>
      <c r="DK253" s="9"/>
      <c r="DL253" s="9"/>
      <c r="DO253" s="9"/>
      <c r="DP253" s="9"/>
      <c r="DU253" s="8"/>
      <c r="DX253" s="9"/>
      <c r="EE253" s="9"/>
    </row>
    <row r="254" spans="2:135" ht="12.75" x14ac:dyDescent="0.2">
      <c r="B254" s="6"/>
      <c r="C254" s="1"/>
      <c r="D254" s="1"/>
      <c r="K254" s="25"/>
      <c r="L254" s="9"/>
      <c r="M254" s="9"/>
      <c r="W254" s="9"/>
      <c r="X254" s="9"/>
      <c r="AJ254" s="9"/>
      <c r="AL254" s="9"/>
      <c r="AM254" s="9"/>
      <c r="AP254" s="9"/>
      <c r="AQ254" s="9"/>
      <c r="AW254" s="9"/>
      <c r="AX254" s="9"/>
      <c r="BA254" s="9"/>
      <c r="BB254" s="9"/>
      <c r="BH254" s="9"/>
      <c r="BI254" s="9"/>
      <c r="BL254" s="9"/>
      <c r="BM254" s="9"/>
      <c r="BS254" s="9"/>
      <c r="BT254" s="9"/>
      <c r="BW254" s="9"/>
      <c r="BX254" s="9"/>
      <c r="CD254" s="9"/>
      <c r="CE254" s="9"/>
      <c r="CH254" s="9"/>
      <c r="CI254" s="9"/>
      <c r="CO254" s="9"/>
      <c r="CP254" s="9"/>
      <c r="CS254" s="9"/>
      <c r="CT254" s="9"/>
      <c r="CZ254" s="9"/>
      <c r="DA254" s="9"/>
      <c r="DD254" s="9"/>
      <c r="DE254" s="9"/>
      <c r="DK254" s="9"/>
      <c r="DL254" s="9"/>
      <c r="DO254" s="9"/>
      <c r="DP254" s="9"/>
      <c r="DU254" s="8"/>
      <c r="DX254" s="9"/>
      <c r="EE254" s="9"/>
    </row>
    <row r="255" spans="2:135" ht="12.75" x14ac:dyDescent="0.2">
      <c r="B255" s="6"/>
      <c r="C255" s="1"/>
      <c r="D255" s="1"/>
      <c r="K255" s="25"/>
      <c r="L255" s="9"/>
      <c r="M255" s="9"/>
      <c r="W255" s="9"/>
      <c r="X255" s="9"/>
      <c r="AJ255" s="9"/>
      <c r="AL255" s="9"/>
      <c r="AM255" s="9"/>
      <c r="AP255" s="9"/>
      <c r="AQ255" s="9"/>
      <c r="AW255" s="9"/>
      <c r="AX255" s="9"/>
      <c r="BA255" s="9"/>
      <c r="BB255" s="9"/>
      <c r="BH255" s="9"/>
      <c r="BI255" s="9"/>
      <c r="BL255" s="9"/>
      <c r="BM255" s="9"/>
      <c r="BS255" s="9"/>
      <c r="BT255" s="9"/>
      <c r="BW255" s="9"/>
      <c r="BX255" s="9"/>
      <c r="CD255" s="9"/>
      <c r="CE255" s="9"/>
      <c r="CH255" s="9"/>
      <c r="CI255" s="9"/>
      <c r="CO255" s="9"/>
      <c r="CP255" s="9"/>
      <c r="CS255" s="9"/>
      <c r="CT255" s="9"/>
      <c r="CZ255" s="9"/>
      <c r="DA255" s="9"/>
      <c r="DD255" s="9"/>
      <c r="DE255" s="9"/>
      <c r="DK255" s="9"/>
      <c r="DL255" s="9"/>
      <c r="DO255" s="9"/>
      <c r="DP255" s="9"/>
      <c r="DU255" s="8"/>
      <c r="DX255" s="9"/>
      <c r="EE255" s="9"/>
    </row>
    <row r="256" spans="2:135" ht="12.75" x14ac:dyDescent="0.2">
      <c r="B256" s="6"/>
      <c r="C256" s="1"/>
      <c r="D256" s="1"/>
      <c r="K256" s="25"/>
      <c r="L256" s="9"/>
      <c r="M256" s="9"/>
      <c r="W256" s="9"/>
      <c r="X256" s="9"/>
      <c r="AJ256" s="9"/>
      <c r="AL256" s="9"/>
      <c r="AM256" s="9"/>
      <c r="AP256" s="9"/>
      <c r="AQ256" s="9"/>
      <c r="AW256" s="9"/>
      <c r="AX256" s="9"/>
      <c r="BA256" s="9"/>
      <c r="BB256" s="9"/>
      <c r="BH256" s="9"/>
      <c r="BI256" s="9"/>
      <c r="BL256" s="9"/>
      <c r="BM256" s="9"/>
      <c r="BS256" s="9"/>
      <c r="BT256" s="9"/>
      <c r="BW256" s="9"/>
      <c r="BX256" s="9"/>
      <c r="CD256" s="9"/>
      <c r="CE256" s="9"/>
      <c r="CH256" s="9"/>
      <c r="CI256" s="9"/>
      <c r="CO256" s="9"/>
      <c r="CP256" s="9"/>
      <c r="CS256" s="9"/>
      <c r="CT256" s="9"/>
      <c r="CZ256" s="9"/>
      <c r="DA256" s="9"/>
      <c r="DD256" s="9"/>
      <c r="DE256" s="9"/>
      <c r="DK256" s="9"/>
      <c r="DL256" s="9"/>
      <c r="DO256" s="9"/>
      <c r="DP256" s="9"/>
      <c r="DU256" s="8"/>
      <c r="DX256" s="9"/>
      <c r="EE256" s="9"/>
    </row>
    <row r="257" spans="2:135" ht="12.75" x14ac:dyDescent="0.2">
      <c r="B257" s="6"/>
      <c r="C257" s="1"/>
      <c r="D257" s="1"/>
      <c r="K257" s="25"/>
      <c r="L257" s="9"/>
      <c r="M257" s="9"/>
      <c r="W257" s="9"/>
      <c r="X257" s="9"/>
      <c r="AJ257" s="9"/>
      <c r="AL257" s="9"/>
      <c r="AM257" s="9"/>
      <c r="AP257" s="9"/>
      <c r="AQ257" s="9"/>
      <c r="AW257" s="9"/>
      <c r="AX257" s="9"/>
      <c r="BA257" s="9"/>
      <c r="BB257" s="9"/>
      <c r="BH257" s="9"/>
      <c r="BI257" s="9"/>
      <c r="BL257" s="9"/>
      <c r="BM257" s="9"/>
      <c r="BS257" s="9"/>
      <c r="BT257" s="9"/>
      <c r="BW257" s="9"/>
      <c r="BX257" s="9"/>
      <c r="CD257" s="9"/>
      <c r="CE257" s="9"/>
      <c r="CH257" s="9"/>
      <c r="CI257" s="9"/>
      <c r="CO257" s="9"/>
      <c r="CP257" s="9"/>
      <c r="CS257" s="9"/>
      <c r="CT257" s="9"/>
      <c r="CZ257" s="9"/>
      <c r="DA257" s="9"/>
      <c r="DD257" s="9"/>
      <c r="DE257" s="9"/>
      <c r="DK257" s="9"/>
      <c r="DL257" s="9"/>
      <c r="DO257" s="9"/>
      <c r="DP257" s="9"/>
      <c r="DU257" s="8"/>
      <c r="DX257" s="9"/>
      <c r="EE257" s="9"/>
    </row>
    <row r="258" spans="2:135" ht="12.75" x14ac:dyDescent="0.2">
      <c r="B258" s="6"/>
      <c r="C258" s="1"/>
      <c r="D258" s="1"/>
      <c r="K258" s="25"/>
      <c r="L258" s="9"/>
      <c r="M258" s="9"/>
      <c r="W258" s="9"/>
      <c r="X258" s="9"/>
      <c r="AJ258" s="9"/>
      <c r="AL258" s="9"/>
      <c r="AM258" s="9"/>
      <c r="AP258" s="9"/>
      <c r="AQ258" s="9"/>
      <c r="AW258" s="9"/>
      <c r="AX258" s="9"/>
      <c r="BA258" s="9"/>
      <c r="BB258" s="9"/>
      <c r="BH258" s="9"/>
      <c r="BI258" s="9"/>
      <c r="BL258" s="9"/>
      <c r="BM258" s="9"/>
      <c r="BS258" s="9"/>
      <c r="BT258" s="9"/>
      <c r="BW258" s="9"/>
      <c r="BX258" s="9"/>
      <c r="CD258" s="9"/>
      <c r="CE258" s="9"/>
      <c r="CH258" s="9"/>
      <c r="CI258" s="9"/>
      <c r="CO258" s="9"/>
      <c r="CP258" s="9"/>
      <c r="CS258" s="9"/>
      <c r="CT258" s="9"/>
      <c r="CZ258" s="9"/>
      <c r="DA258" s="9"/>
      <c r="DD258" s="9"/>
      <c r="DE258" s="9"/>
      <c r="DK258" s="9"/>
      <c r="DL258" s="9"/>
      <c r="DO258" s="9"/>
      <c r="DP258" s="9"/>
      <c r="DU258" s="8"/>
      <c r="DX258" s="9"/>
      <c r="EE258" s="9"/>
    </row>
    <row r="259" spans="2:135" ht="12.75" x14ac:dyDescent="0.2">
      <c r="B259" s="6"/>
      <c r="C259" s="1"/>
      <c r="D259" s="1"/>
      <c r="K259" s="25"/>
      <c r="L259" s="9"/>
      <c r="M259" s="9"/>
      <c r="W259" s="9"/>
      <c r="X259" s="9"/>
      <c r="AJ259" s="9"/>
      <c r="AL259" s="9"/>
      <c r="AM259" s="9"/>
      <c r="AP259" s="9"/>
      <c r="AQ259" s="9"/>
      <c r="AW259" s="9"/>
      <c r="AX259" s="9"/>
      <c r="BA259" s="9"/>
      <c r="BB259" s="9"/>
      <c r="BH259" s="9"/>
      <c r="BI259" s="9"/>
      <c r="BL259" s="9"/>
      <c r="BM259" s="9"/>
      <c r="BS259" s="9"/>
      <c r="BT259" s="9"/>
      <c r="BW259" s="9"/>
      <c r="BX259" s="9"/>
      <c r="CD259" s="9"/>
      <c r="CE259" s="9"/>
      <c r="CH259" s="9"/>
      <c r="CI259" s="9"/>
      <c r="CO259" s="9"/>
      <c r="CP259" s="9"/>
      <c r="CS259" s="9"/>
      <c r="CT259" s="9"/>
      <c r="CZ259" s="9"/>
      <c r="DA259" s="9"/>
      <c r="DD259" s="9"/>
      <c r="DE259" s="9"/>
      <c r="DK259" s="9"/>
      <c r="DL259" s="9"/>
      <c r="DO259" s="9"/>
      <c r="DP259" s="9"/>
      <c r="DU259" s="8"/>
      <c r="DX259" s="9"/>
      <c r="EE259" s="9"/>
    </row>
    <row r="260" spans="2:135" ht="12.75" x14ac:dyDescent="0.2">
      <c r="B260" s="6"/>
      <c r="C260" s="1"/>
      <c r="D260" s="1"/>
      <c r="K260" s="25"/>
      <c r="L260" s="9"/>
      <c r="M260" s="9"/>
      <c r="W260" s="9"/>
      <c r="X260" s="9"/>
      <c r="AJ260" s="9"/>
      <c r="AL260" s="9"/>
      <c r="AM260" s="9"/>
      <c r="AP260" s="9"/>
      <c r="AQ260" s="9"/>
      <c r="AW260" s="9"/>
      <c r="AX260" s="9"/>
      <c r="BA260" s="9"/>
      <c r="BB260" s="9"/>
      <c r="BH260" s="9"/>
      <c r="BI260" s="9"/>
      <c r="BL260" s="9"/>
      <c r="BM260" s="9"/>
      <c r="BS260" s="9"/>
      <c r="BT260" s="9"/>
      <c r="BW260" s="9"/>
      <c r="BX260" s="9"/>
      <c r="CD260" s="9"/>
      <c r="CE260" s="9"/>
      <c r="CH260" s="9"/>
      <c r="CI260" s="9"/>
      <c r="CO260" s="9"/>
      <c r="CP260" s="9"/>
      <c r="CS260" s="9"/>
      <c r="CT260" s="9"/>
      <c r="CZ260" s="9"/>
      <c r="DA260" s="9"/>
      <c r="DD260" s="9"/>
      <c r="DE260" s="9"/>
      <c r="DK260" s="9"/>
      <c r="DL260" s="9"/>
      <c r="DO260" s="9"/>
      <c r="DP260" s="9"/>
      <c r="DU260" s="8"/>
      <c r="DX260" s="9"/>
      <c r="EE260" s="9"/>
    </row>
    <row r="261" spans="2:135" ht="12.75" x14ac:dyDescent="0.2">
      <c r="B261" s="6"/>
      <c r="C261" s="1"/>
      <c r="D261" s="1"/>
      <c r="K261" s="25"/>
      <c r="L261" s="9"/>
      <c r="M261" s="9"/>
      <c r="W261" s="9"/>
      <c r="X261" s="9"/>
      <c r="AJ261" s="9"/>
      <c r="AL261" s="9"/>
      <c r="AM261" s="9"/>
      <c r="AP261" s="9"/>
      <c r="AQ261" s="9"/>
      <c r="AW261" s="9"/>
      <c r="AX261" s="9"/>
      <c r="BA261" s="9"/>
      <c r="BB261" s="9"/>
      <c r="BH261" s="9"/>
      <c r="BI261" s="9"/>
      <c r="BL261" s="9"/>
      <c r="BM261" s="9"/>
      <c r="BS261" s="9"/>
      <c r="BT261" s="9"/>
      <c r="BW261" s="9"/>
      <c r="BX261" s="9"/>
      <c r="CD261" s="9"/>
      <c r="CE261" s="9"/>
      <c r="CH261" s="9"/>
      <c r="CI261" s="9"/>
      <c r="CO261" s="9"/>
      <c r="CP261" s="9"/>
      <c r="CS261" s="9"/>
      <c r="CT261" s="9"/>
      <c r="CZ261" s="9"/>
      <c r="DA261" s="9"/>
      <c r="DD261" s="9"/>
      <c r="DE261" s="9"/>
      <c r="DK261" s="9"/>
      <c r="DL261" s="9"/>
      <c r="DO261" s="9"/>
      <c r="DP261" s="9"/>
      <c r="DU261" s="8"/>
      <c r="DX261" s="9"/>
      <c r="EE261" s="9"/>
    </row>
    <row r="262" spans="2:135" ht="12.75" x14ac:dyDescent="0.2">
      <c r="B262" s="6"/>
      <c r="C262" s="1"/>
      <c r="D262" s="1"/>
      <c r="K262" s="25"/>
      <c r="L262" s="9"/>
      <c r="M262" s="9"/>
      <c r="W262" s="9"/>
      <c r="X262" s="9"/>
      <c r="AJ262" s="9"/>
      <c r="AL262" s="9"/>
      <c r="AM262" s="9"/>
      <c r="AP262" s="9"/>
      <c r="AQ262" s="9"/>
      <c r="AW262" s="9"/>
      <c r="AX262" s="9"/>
      <c r="BA262" s="9"/>
      <c r="BB262" s="9"/>
      <c r="BH262" s="9"/>
      <c r="BI262" s="9"/>
      <c r="BL262" s="9"/>
      <c r="BM262" s="9"/>
      <c r="BS262" s="9"/>
      <c r="BT262" s="9"/>
      <c r="BW262" s="9"/>
      <c r="BX262" s="9"/>
      <c r="CD262" s="9"/>
      <c r="CE262" s="9"/>
      <c r="CH262" s="9"/>
      <c r="CI262" s="9"/>
      <c r="CO262" s="9"/>
      <c r="CP262" s="9"/>
      <c r="CS262" s="9"/>
      <c r="CT262" s="9"/>
      <c r="CZ262" s="9"/>
      <c r="DA262" s="9"/>
      <c r="DD262" s="9"/>
      <c r="DE262" s="9"/>
      <c r="DK262" s="9"/>
      <c r="DL262" s="9"/>
      <c r="DO262" s="9"/>
      <c r="DP262" s="9"/>
      <c r="DU262" s="8"/>
      <c r="DX262" s="9"/>
      <c r="EE262" s="9"/>
    </row>
    <row r="263" spans="2:135" ht="12.75" x14ac:dyDescent="0.2">
      <c r="B263" s="6"/>
      <c r="C263" s="1"/>
      <c r="D263" s="1"/>
      <c r="K263" s="25"/>
      <c r="L263" s="9"/>
      <c r="M263" s="9"/>
      <c r="W263" s="9"/>
      <c r="X263" s="9"/>
      <c r="AJ263" s="9"/>
      <c r="AL263" s="9"/>
      <c r="AM263" s="9"/>
      <c r="AP263" s="9"/>
      <c r="AQ263" s="9"/>
      <c r="AW263" s="9"/>
      <c r="AX263" s="9"/>
      <c r="BA263" s="9"/>
      <c r="BB263" s="9"/>
      <c r="BH263" s="9"/>
      <c r="BI263" s="9"/>
      <c r="BL263" s="9"/>
      <c r="BM263" s="9"/>
      <c r="BS263" s="9"/>
      <c r="BT263" s="9"/>
      <c r="BW263" s="9"/>
      <c r="BX263" s="9"/>
      <c r="CD263" s="9"/>
      <c r="CE263" s="9"/>
      <c r="CH263" s="9"/>
      <c r="CI263" s="9"/>
      <c r="CO263" s="9"/>
      <c r="CP263" s="9"/>
      <c r="CS263" s="9"/>
      <c r="CT263" s="9"/>
      <c r="CZ263" s="9"/>
      <c r="DA263" s="9"/>
      <c r="DD263" s="9"/>
      <c r="DE263" s="9"/>
      <c r="DK263" s="9"/>
      <c r="DL263" s="9"/>
      <c r="DO263" s="9"/>
      <c r="DP263" s="9"/>
      <c r="DU263" s="8"/>
      <c r="DX263" s="9"/>
      <c r="EE263" s="9"/>
    </row>
    <row r="264" spans="2:135" ht="12.75" x14ac:dyDescent="0.2">
      <c r="B264" s="6"/>
      <c r="C264" s="1"/>
      <c r="D264" s="1"/>
      <c r="K264" s="25"/>
      <c r="L264" s="9"/>
      <c r="M264" s="9"/>
      <c r="W264" s="9"/>
      <c r="X264" s="9"/>
      <c r="AJ264" s="9"/>
      <c r="AL264" s="9"/>
      <c r="AM264" s="9"/>
      <c r="AP264" s="9"/>
      <c r="AQ264" s="9"/>
      <c r="AW264" s="9"/>
      <c r="AX264" s="9"/>
      <c r="BA264" s="9"/>
      <c r="BB264" s="9"/>
      <c r="BH264" s="9"/>
      <c r="BI264" s="9"/>
      <c r="BL264" s="9"/>
      <c r="BM264" s="9"/>
      <c r="BS264" s="9"/>
      <c r="BT264" s="9"/>
      <c r="BW264" s="9"/>
      <c r="BX264" s="9"/>
      <c r="CD264" s="9"/>
      <c r="CE264" s="9"/>
      <c r="CH264" s="9"/>
      <c r="CI264" s="9"/>
      <c r="CO264" s="9"/>
      <c r="CP264" s="9"/>
      <c r="CS264" s="9"/>
      <c r="CT264" s="9"/>
      <c r="CZ264" s="9"/>
      <c r="DA264" s="9"/>
      <c r="DD264" s="9"/>
      <c r="DE264" s="9"/>
      <c r="DK264" s="9"/>
      <c r="DL264" s="9"/>
      <c r="DO264" s="9"/>
      <c r="DP264" s="9"/>
      <c r="DU264" s="8"/>
      <c r="DX264" s="9"/>
      <c r="EE264" s="9"/>
    </row>
    <row r="265" spans="2:135" ht="12.75" x14ac:dyDescent="0.2">
      <c r="B265" s="6"/>
      <c r="C265" s="1"/>
      <c r="D265" s="1"/>
      <c r="K265" s="25"/>
      <c r="L265" s="9"/>
      <c r="M265" s="9"/>
      <c r="W265" s="9"/>
      <c r="X265" s="9"/>
      <c r="AJ265" s="9"/>
      <c r="AL265" s="9"/>
      <c r="AM265" s="9"/>
      <c r="AP265" s="9"/>
      <c r="AQ265" s="9"/>
      <c r="AW265" s="9"/>
      <c r="AX265" s="9"/>
      <c r="BA265" s="9"/>
      <c r="BB265" s="9"/>
      <c r="BH265" s="9"/>
      <c r="BI265" s="9"/>
      <c r="BL265" s="9"/>
      <c r="BM265" s="9"/>
      <c r="BS265" s="9"/>
      <c r="BT265" s="9"/>
      <c r="BW265" s="9"/>
      <c r="BX265" s="9"/>
      <c r="CD265" s="9"/>
      <c r="CE265" s="9"/>
      <c r="CH265" s="9"/>
      <c r="CI265" s="9"/>
      <c r="CO265" s="9"/>
      <c r="CP265" s="9"/>
      <c r="CS265" s="9"/>
      <c r="CT265" s="9"/>
      <c r="CZ265" s="9"/>
      <c r="DA265" s="9"/>
      <c r="DD265" s="9"/>
      <c r="DE265" s="9"/>
      <c r="DK265" s="9"/>
      <c r="DL265" s="9"/>
      <c r="DO265" s="9"/>
      <c r="DP265" s="9"/>
      <c r="DU265" s="8"/>
      <c r="DX265" s="9"/>
      <c r="EE265" s="9"/>
    </row>
    <row r="266" spans="2:135" ht="12.75" x14ac:dyDescent="0.2">
      <c r="B266" s="6"/>
      <c r="C266" s="1"/>
      <c r="D266" s="1"/>
      <c r="K266" s="25"/>
      <c r="L266" s="9"/>
      <c r="M266" s="9"/>
      <c r="W266" s="9"/>
      <c r="X266" s="9"/>
      <c r="AJ266" s="9"/>
      <c r="AL266" s="9"/>
      <c r="AM266" s="9"/>
      <c r="AP266" s="9"/>
      <c r="AQ266" s="9"/>
      <c r="AW266" s="9"/>
      <c r="AX266" s="9"/>
      <c r="BA266" s="9"/>
      <c r="BB266" s="9"/>
      <c r="BH266" s="9"/>
      <c r="BI266" s="9"/>
      <c r="BL266" s="9"/>
      <c r="BM266" s="9"/>
      <c r="BS266" s="9"/>
      <c r="BT266" s="9"/>
      <c r="BW266" s="9"/>
      <c r="BX266" s="9"/>
      <c r="CD266" s="9"/>
      <c r="CE266" s="9"/>
      <c r="CH266" s="9"/>
      <c r="CI266" s="9"/>
      <c r="CO266" s="9"/>
      <c r="CP266" s="9"/>
      <c r="CS266" s="9"/>
      <c r="CT266" s="9"/>
      <c r="CZ266" s="9"/>
      <c r="DA266" s="9"/>
      <c r="DD266" s="9"/>
      <c r="DE266" s="9"/>
      <c r="DK266" s="9"/>
      <c r="DL266" s="9"/>
      <c r="DO266" s="9"/>
      <c r="DP266" s="9"/>
      <c r="DU266" s="8"/>
      <c r="DX266" s="9"/>
      <c r="EE266" s="9"/>
    </row>
    <row r="267" spans="2:135" ht="12.75" x14ac:dyDescent="0.2">
      <c r="B267" s="6"/>
      <c r="C267" s="1"/>
      <c r="D267" s="1"/>
      <c r="K267" s="25"/>
      <c r="L267" s="9"/>
      <c r="M267" s="9"/>
      <c r="W267" s="9"/>
      <c r="X267" s="9"/>
      <c r="AJ267" s="9"/>
      <c r="AL267" s="9"/>
      <c r="AM267" s="9"/>
      <c r="AP267" s="9"/>
      <c r="AQ267" s="9"/>
      <c r="AW267" s="9"/>
      <c r="AX267" s="9"/>
      <c r="BA267" s="9"/>
      <c r="BB267" s="9"/>
      <c r="BH267" s="9"/>
      <c r="BI267" s="9"/>
      <c r="BL267" s="9"/>
      <c r="BM267" s="9"/>
      <c r="BS267" s="9"/>
      <c r="BT267" s="9"/>
      <c r="BW267" s="9"/>
      <c r="BX267" s="9"/>
      <c r="CD267" s="9"/>
      <c r="CE267" s="9"/>
      <c r="CH267" s="9"/>
      <c r="CI267" s="9"/>
      <c r="CO267" s="9"/>
      <c r="CP267" s="9"/>
      <c r="CS267" s="9"/>
      <c r="CT267" s="9"/>
      <c r="CZ267" s="9"/>
      <c r="DA267" s="9"/>
      <c r="DD267" s="9"/>
      <c r="DE267" s="9"/>
      <c r="DK267" s="9"/>
      <c r="DL267" s="9"/>
      <c r="DO267" s="9"/>
      <c r="DP267" s="9"/>
      <c r="DU267" s="8"/>
      <c r="DX267" s="9"/>
      <c r="EE267" s="9"/>
    </row>
    <row r="268" spans="2:135" ht="12.75" x14ac:dyDescent="0.2">
      <c r="B268" s="6"/>
      <c r="C268" s="1"/>
      <c r="D268" s="1"/>
      <c r="K268" s="25"/>
      <c r="L268" s="9"/>
      <c r="M268" s="9"/>
      <c r="W268" s="9"/>
      <c r="X268" s="9"/>
      <c r="AJ268" s="9"/>
      <c r="AL268" s="9"/>
      <c r="AM268" s="9"/>
      <c r="AP268" s="9"/>
      <c r="AQ268" s="9"/>
      <c r="AW268" s="9"/>
      <c r="AX268" s="9"/>
      <c r="BA268" s="9"/>
      <c r="BB268" s="9"/>
      <c r="BH268" s="9"/>
      <c r="BI268" s="9"/>
      <c r="BL268" s="9"/>
      <c r="BM268" s="9"/>
      <c r="BS268" s="9"/>
      <c r="BT268" s="9"/>
      <c r="BW268" s="9"/>
      <c r="BX268" s="9"/>
      <c r="CD268" s="9"/>
      <c r="CE268" s="9"/>
      <c r="CH268" s="9"/>
      <c r="CI268" s="9"/>
      <c r="CO268" s="9"/>
      <c r="CP268" s="9"/>
      <c r="CS268" s="9"/>
      <c r="CT268" s="9"/>
      <c r="CZ268" s="9"/>
      <c r="DA268" s="9"/>
      <c r="DD268" s="9"/>
      <c r="DE268" s="9"/>
      <c r="DK268" s="9"/>
      <c r="DL268" s="9"/>
      <c r="DO268" s="9"/>
      <c r="DP268" s="9"/>
      <c r="DU268" s="8"/>
      <c r="DX268" s="9"/>
      <c r="EE268" s="9"/>
    </row>
    <row r="269" spans="2:135" ht="12.75" x14ac:dyDescent="0.2">
      <c r="B269" s="6"/>
      <c r="C269" s="1"/>
      <c r="D269" s="1"/>
      <c r="K269" s="25"/>
      <c r="L269" s="9"/>
      <c r="M269" s="9"/>
      <c r="W269" s="9"/>
      <c r="X269" s="9"/>
      <c r="AJ269" s="9"/>
      <c r="AL269" s="9"/>
      <c r="AM269" s="9"/>
      <c r="AP269" s="9"/>
      <c r="AQ269" s="9"/>
      <c r="AW269" s="9"/>
      <c r="AX269" s="9"/>
      <c r="BA269" s="9"/>
      <c r="BB269" s="9"/>
      <c r="BH269" s="9"/>
      <c r="BI269" s="9"/>
      <c r="BL269" s="9"/>
      <c r="BM269" s="9"/>
      <c r="BS269" s="9"/>
      <c r="BT269" s="9"/>
      <c r="BW269" s="9"/>
      <c r="BX269" s="9"/>
      <c r="CD269" s="9"/>
      <c r="CE269" s="9"/>
      <c r="CH269" s="9"/>
      <c r="CI269" s="9"/>
      <c r="CO269" s="9"/>
      <c r="CP269" s="9"/>
      <c r="CS269" s="9"/>
      <c r="CT269" s="9"/>
      <c r="CZ269" s="9"/>
      <c r="DA269" s="9"/>
      <c r="DD269" s="9"/>
      <c r="DE269" s="9"/>
      <c r="DK269" s="9"/>
      <c r="DL269" s="9"/>
      <c r="DO269" s="9"/>
      <c r="DP269" s="9"/>
      <c r="DU269" s="8"/>
      <c r="DX269" s="9"/>
      <c r="EE269" s="9"/>
    </row>
    <row r="270" spans="2:135" ht="12.75" x14ac:dyDescent="0.2">
      <c r="B270" s="6"/>
      <c r="C270" s="1"/>
      <c r="D270" s="1"/>
      <c r="K270" s="25"/>
      <c r="L270" s="9"/>
      <c r="M270" s="9"/>
      <c r="W270" s="9"/>
      <c r="X270" s="9"/>
      <c r="AJ270" s="9"/>
      <c r="AL270" s="9"/>
      <c r="AM270" s="9"/>
      <c r="AP270" s="9"/>
      <c r="AQ270" s="9"/>
      <c r="AW270" s="9"/>
      <c r="AX270" s="9"/>
      <c r="BA270" s="9"/>
      <c r="BB270" s="9"/>
      <c r="BH270" s="9"/>
      <c r="BI270" s="9"/>
      <c r="BL270" s="9"/>
      <c r="BM270" s="9"/>
      <c r="BS270" s="9"/>
      <c r="BT270" s="9"/>
      <c r="BW270" s="9"/>
      <c r="BX270" s="9"/>
      <c r="CD270" s="9"/>
      <c r="CE270" s="9"/>
      <c r="CH270" s="9"/>
      <c r="CI270" s="9"/>
      <c r="CO270" s="9"/>
      <c r="CP270" s="9"/>
      <c r="CS270" s="9"/>
      <c r="CT270" s="9"/>
      <c r="CZ270" s="9"/>
      <c r="DA270" s="9"/>
      <c r="DD270" s="9"/>
      <c r="DE270" s="9"/>
      <c r="DK270" s="9"/>
      <c r="DL270" s="9"/>
      <c r="DO270" s="9"/>
      <c r="DP270" s="9"/>
      <c r="DU270" s="8"/>
      <c r="DX270" s="9"/>
      <c r="EE270" s="9"/>
    </row>
    <row r="271" spans="2:135" ht="12.75" x14ac:dyDescent="0.2">
      <c r="B271" s="6"/>
      <c r="C271" s="1"/>
      <c r="D271" s="1"/>
      <c r="K271" s="25"/>
      <c r="L271" s="9"/>
      <c r="M271" s="9"/>
      <c r="W271" s="9"/>
      <c r="X271" s="9"/>
      <c r="AJ271" s="9"/>
      <c r="AL271" s="9"/>
      <c r="AM271" s="9"/>
      <c r="AP271" s="9"/>
      <c r="AQ271" s="9"/>
      <c r="AW271" s="9"/>
      <c r="AX271" s="9"/>
      <c r="BA271" s="9"/>
      <c r="BB271" s="9"/>
      <c r="BH271" s="9"/>
      <c r="BI271" s="9"/>
      <c r="BL271" s="9"/>
      <c r="BM271" s="9"/>
      <c r="BS271" s="9"/>
      <c r="BT271" s="9"/>
      <c r="BW271" s="9"/>
      <c r="BX271" s="9"/>
      <c r="CD271" s="9"/>
      <c r="CE271" s="9"/>
      <c r="CH271" s="9"/>
      <c r="CI271" s="9"/>
      <c r="CO271" s="9"/>
      <c r="CP271" s="9"/>
      <c r="CS271" s="9"/>
      <c r="CT271" s="9"/>
      <c r="CZ271" s="9"/>
      <c r="DA271" s="9"/>
      <c r="DD271" s="9"/>
      <c r="DE271" s="9"/>
      <c r="DK271" s="9"/>
      <c r="DL271" s="9"/>
      <c r="DO271" s="9"/>
      <c r="DP271" s="9"/>
      <c r="DU271" s="8"/>
      <c r="DX271" s="9"/>
      <c r="EE271" s="9"/>
    </row>
    <row r="272" spans="2:135" ht="12.75" x14ac:dyDescent="0.2">
      <c r="B272" s="6"/>
      <c r="C272" s="1"/>
      <c r="D272" s="1"/>
      <c r="K272" s="25"/>
      <c r="L272" s="9"/>
      <c r="M272" s="9"/>
      <c r="W272" s="9"/>
      <c r="X272" s="9"/>
      <c r="AJ272" s="9"/>
      <c r="AL272" s="9"/>
      <c r="AM272" s="9"/>
      <c r="AP272" s="9"/>
      <c r="AQ272" s="9"/>
      <c r="AW272" s="9"/>
      <c r="AX272" s="9"/>
      <c r="BA272" s="9"/>
      <c r="BB272" s="9"/>
      <c r="BH272" s="9"/>
      <c r="BI272" s="9"/>
      <c r="BL272" s="9"/>
      <c r="BM272" s="9"/>
      <c r="BS272" s="9"/>
      <c r="BT272" s="9"/>
      <c r="BW272" s="9"/>
      <c r="BX272" s="9"/>
      <c r="CD272" s="9"/>
      <c r="CE272" s="9"/>
      <c r="CH272" s="9"/>
      <c r="CI272" s="9"/>
      <c r="CO272" s="9"/>
      <c r="CP272" s="9"/>
      <c r="CS272" s="9"/>
      <c r="CT272" s="9"/>
      <c r="CZ272" s="9"/>
      <c r="DA272" s="9"/>
      <c r="DD272" s="9"/>
      <c r="DE272" s="9"/>
      <c r="DK272" s="9"/>
      <c r="DL272" s="9"/>
      <c r="DO272" s="9"/>
      <c r="DP272" s="9"/>
      <c r="DU272" s="8"/>
      <c r="DX272" s="9"/>
      <c r="EE272" s="9"/>
    </row>
    <row r="273" spans="2:135" ht="12.75" x14ac:dyDescent="0.2">
      <c r="B273" s="6"/>
      <c r="C273" s="1"/>
      <c r="D273" s="1"/>
      <c r="K273" s="25"/>
      <c r="L273" s="9"/>
      <c r="M273" s="9"/>
      <c r="W273" s="9"/>
      <c r="X273" s="9"/>
      <c r="AJ273" s="9"/>
      <c r="AL273" s="9"/>
      <c r="AM273" s="9"/>
      <c r="AP273" s="9"/>
      <c r="AQ273" s="9"/>
      <c r="AW273" s="9"/>
      <c r="AX273" s="9"/>
      <c r="BA273" s="9"/>
      <c r="BB273" s="9"/>
      <c r="BH273" s="9"/>
      <c r="BI273" s="9"/>
      <c r="BL273" s="9"/>
      <c r="BM273" s="9"/>
      <c r="BS273" s="9"/>
      <c r="BT273" s="9"/>
      <c r="BW273" s="9"/>
      <c r="BX273" s="9"/>
      <c r="CD273" s="9"/>
      <c r="CE273" s="9"/>
      <c r="CH273" s="9"/>
      <c r="CI273" s="9"/>
      <c r="CO273" s="9"/>
      <c r="CP273" s="9"/>
      <c r="CS273" s="9"/>
      <c r="CT273" s="9"/>
      <c r="CZ273" s="9"/>
      <c r="DA273" s="9"/>
      <c r="DD273" s="9"/>
      <c r="DE273" s="9"/>
      <c r="DK273" s="9"/>
      <c r="DL273" s="9"/>
      <c r="DO273" s="9"/>
      <c r="DP273" s="9"/>
      <c r="DU273" s="8"/>
      <c r="DX273" s="9"/>
      <c r="EE273" s="9"/>
    </row>
    <row r="274" spans="2:135" ht="12.75" x14ac:dyDescent="0.2">
      <c r="B274" s="6"/>
      <c r="C274" s="1"/>
      <c r="D274" s="1"/>
      <c r="K274" s="25"/>
      <c r="L274" s="9"/>
      <c r="M274" s="9"/>
      <c r="W274" s="9"/>
      <c r="X274" s="9"/>
      <c r="AJ274" s="9"/>
      <c r="AL274" s="9"/>
      <c r="AM274" s="9"/>
      <c r="AP274" s="9"/>
      <c r="AQ274" s="9"/>
      <c r="AW274" s="9"/>
      <c r="AX274" s="9"/>
      <c r="BA274" s="9"/>
      <c r="BB274" s="9"/>
      <c r="BH274" s="9"/>
      <c r="BI274" s="9"/>
      <c r="BL274" s="9"/>
      <c r="BM274" s="9"/>
      <c r="BS274" s="9"/>
      <c r="BT274" s="9"/>
      <c r="BW274" s="9"/>
      <c r="BX274" s="9"/>
      <c r="CD274" s="9"/>
      <c r="CE274" s="9"/>
      <c r="CH274" s="9"/>
      <c r="CI274" s="9"/>
      <c r="CO274" s="9"/>
      <c r="CP274" s="9"/>
      <c r="CS274" s="9"/>
      <c r="CT274" s="9"/>
      <c r="CZ274" s="9"/>
      <c r="DA274" s="9"/>
      <c r="DD274" s="9"/>
      <c r="DE274" s="9"/>
      <c r="DK274" s="9"/>
      <c r="DL274" s="9"/>
      <c r="DO274" s="9"/>
      <c r="DP274" s="9"/>
      <c r="DU274" s="8"/>
      <c r="DX274" s="9"/>
      <c r="EE274" s="9"/>
    </row>
    <row r="275" spans="2:135" ht="12.75" x14ac:dyDescent="0.2">
      <c r="B275" s="6"/>
      <c r="C275" s="1"/>
      <c r="D275" s="1"/>
      <c r="K275" s="25"/>
      <c r="L275" s="9"/>
      <c r="M275" s="9"/>
      <c r="W275" s="9"/>
      <c r="X275" s="9"/>
      <c r="AJ275" s="9"/>
      <c r="AL275" s="9"/>
      <c r="AM275" s="9"/>
      <c r="AP275" s="9"/>
      <c r="AQ275" s="9"/>
      <c r="AW275" s="9"/>
      <c r="AX275" s="9"/>
      <c r="BA275" s="9"/>
      <c r="BB275" s="9"/>
      <c r="BH275" s="9"/>
      <c r="BI275" s="9"/>
      <c r="BL275" s="9"/>
      <c r="BM275" s="9"/>
      <c r="BS275" s="9"/>
      <c r="BT275" s="9"/>
      <c r="BW275" s="9"/>
      <c r="BX275" s="9"/>
      <c r="CD275" s="9"/>
      <c r="CE275" s="9"/>
      <c r="CH275" s="9"/>
      <c r="CI275" s="9"/>
      <c r="CO275" s="9"/>
      <c r="CP275" s="9"/>
      <c r="CS275" s="9"/>
      <c r="CT275" s="9"/>
      <c r="CZ275" s="9"/>
      <c r="DA275" s="9"/>
      <c r="DD275" s="9"/>
      <c r="DE275" s="9"/>
      <c r="DK275" s="9"/>
      <c r="DL275" s="9"/>
      <c r="DO275" s="9"/>
      <c r="DP275" s="9"/>
      <c r="DU275" s="8"/>
      <c r="DX275" s="9"/>
      <c r="EE275" s="9"/>
    </row>
    <row r="276" spans="2:135" ht="12.75" x14ac:dyDescent="0.2">
      <c r="B276" s="6"/>
      <c r="C276" s="1"/>
      <c r="D276" s="1"/>
      <c r="K276" s="25"/>
      <c r="L276" s="9"/>
      <c r="M276" s="9"/>
      <c r="W276" s="9"/>
      <c r="X276" s="9"/>
      <c r="AJ276" s="9"/>
      <c r="AL276" s="9"/>
      <c r="AM276" s="9"/>
      <c r="AP276" s="9"/>
      <c r="AQ276" s="9"/>
      <c r="AW276" s="9"/>
      <c r="AX276" s="9"/>
      <c r="BA276" s="9"/>
      <c r="BB276" s="9"/>
      <c r="BH276" s="9"/>
      <c r="BI276" s="9"/>
      <c r="BL276" s="9"/>
      <c r="BM276" s="9"/>
      <c r="BS276" s="9"/>
      <c r="BT276" s="9"/>
      <c r="BW276" s="9"/>
      <c r="BX276" s="9"/>
      <c r="CD276" s="9"/>
      <c r="CE276" s="9"/>
      <c r="CH276" s="9"/>
      <c r="CI276" s="9"/>
      <c r="CO276" s="9"/>
      <c r="CP276" s="9"/>
      <c r="CS276" s="9"/>
      <c r="CT276" s="9"/>
      <c r="CZ276" s="9"/>
      <c r="DA276" s="9"/>
      <c r="DD276" s="9"/>
      <c r="DE276" s="9"/>
      <c r="DK276" s="9"/>
      <c r="DL276" s="9"/>
      <c r="DO276" s="9"/>
      <c r="DP276" s="9"/>
      <c r="DU276" s="8"/>
      <c r="DX276" s="9"/>
      <c r="EE276" s="9"/>
    </row>
    <row r="277" spans="2:135" ht="12.75" x14ac:dyDescent="0.2">
      <c r="B277" s="6"/>
      <c r="C277" s="1"/>
      <c r="D277" s="1"/>
      <c r="K277" s="25"/>
      <c r="L277" s="9"/>
      <c r="M277" s="9"/>
      <c r="W277" s="9"/>
      <c r="X277" s="9"/>
      <c r="AJ277" s="9"/>
      <c r="AL277" s="9"/>
      <c r="AM277" s="9"/>
      <c r="AP277" s="9"/>
      <c r="AQ277" s="9"/>
      <c r="AW277" s="9"/>
      <c r="AX277" s="9"/>
      <c r="BA277" s="9"/>
      <c r="BB277" s="9"/>
      <c r="BH277" s="9"/>
      <c r="BI277" s="9"/>
      <c r="BL277" s="9"/>
      <c r="BM277" s="9"/>
      <c r="BS277" s="9"/>
      <c r="BT277" s="9"/>
      <c r="BW277" s="9"/>
      <c r="BX277" s="9"/>
      <c r="CD277" s="9"/>
      <c r="CE277" s="9"/>
      <c r="CH277" s="9"/>
      <c r="CI277" s="9"/>
      <c r="CO277" s="9"/>
      <c r="CP277" s="9"/>
      <c r="CS277" s="9"/>
      <c r="CT277" s="9"/>
      <c r="CZ277" s="9"/>
      <c r="DA277" s="9"/>
      <c r="DD277" s="9"/>
      <c r="DE277" s="9"/>
      <c r="DK277" s="9"/>
      <c r="DL277" s="9"/>
      <c r="DO277" s="9"/>
      <c r="DP277" s="9"/>
      <c r="DU277" s="8"/>
      <c r="DX277" s="9"/>
      <c r="EE277" s="9"/>
    </row>
    <row r="278" spans="2:135" ht="12.75" x14ac:dyDescent="0.2">
      <c r="B278" s="6"/>
      <c r="C278" s="1"/>
      <c r="D278" s="1"/>
      <c r="K278" s="25"/>
      <c r="L278" s="9"/>
      <c r="M278" s="9"/>
      <c r="W278" s="9"/>
      <c r="X278" s="9"/>
      <c r="AJ278" s="9"/>
      <c r="AL278" s="9"/>
      <c r="AM278" s="9"/>
      <c r="AP278" s="9"/>
      <c r="AQ278" s="9"/>
      <c r="AW278" s="9"/>
      <c r="AX278" s="9"/>
      <c r="BA278" s="9"/>
      <c r="BB278" s="9"/>
      <c r="BH278" s="9"/>
      <c r="BI278" s="9"/>
      <c r="BL278" s="9"/>
      <c r="BM278" s="9"/>
      <c r="BS278" s="9"/>
      <c r="BT278" s="9"/>
      <c r="BW278" s="9"/>
      <c r="BX278" s="9"/>
      <c r="CD278" s="9"/>
      <c r="CE278" s="9"/>
      <c r="CH278" s="9"/>
      <c r="CI278" s="9"/>
      <c r="CO278" s="9"/>
      <c r="CP278" s="9"/>
      <c r="CS278" s="9"/>
      <c r="CT278" s="9"/>
      <c r="CZ278" s="9"/>
      <c r="DA278" s="9"/>
      <c r="DD278" s="9"/>
      <c r="DE278" s="9"/>
      <c r="DK278" s="9"/>
      <c r="DL278" s="9"/>
      <c r="DO278" s="9"/>
      <c r="DP278" s="9"/>
      <c r="DU278" s="8"/>
      <c r="DX278" s="9"/>
      <c r="EE278" s="9"/>
    </row>
    <row r="279" spans="2:135" ht="12.75" x14ac:dyDescent="0.2">
      <c r="B279" s="6"/>
      <c r="C279" s="1"/>
      <c r="D279" s="1"/>
      <c r="K279" s="25"/>
      <c r="L279" s="9"/>
      <c r="M279" s="9"/>
      <c r="W279" s="9"/>
      <c r="X279" s="9"/>
      <c r="AJ279" s="9"/>
      <c r="AL279" s="9"/>
      <c r="AM279" s="9"/>
      <c r="AP279" s="9"/>
      <c r="AQ279" s="9"/>
      <c r="AW279" s="9"/>
      <c r="AX279" s="9"/>
      <c r="BA279" s="9"/>
      <c r="BB279" s="9"/>
      <c r="BH279" s="9"/>
      <c r="BI279" s="9"/>
      <c r="BL279" s="9"/>
      <c r="BM279" s="9"/>
      <c r="BS279" s="9"/>
      <c r="BT279" s="9"/>
      <c r="BW279" s="9"/>
      <c r="BX279" s="9"/>
      <c r="CD279" s="9"/>
      <c r="CE279" s="9"/>
      <c r="CH279" s="9"/>
      <c r="CI279" s="9"/>
      <c r="CO279" s="9"/>
      <c r="CP279" s="9"/>
      <c r="CS279" s="9"/>
      <c r="CT279" s="9"/>
      <c r="CZ279" s="9"/>
      <c r="DA279" s="9"/>
      <c r="DD279" s="9"/>
      <c r="DE279" s="9"/>
      <c r="DK279" s="9"/>
      <c r="DL279" s="9"/>
      <c r="DO279" s="9"/>
      <c r="DP279" s="9"/>
      <c r="DU279" s="8"/>
      <c r="DX279" s="9"/>
      <c r="EE279" s="9"/>
    </row>
    <row r="280" spans="2:135" ht="12.75" x14ac:dyDescent="0.2">
      <c r="B280" s="6"/>
      <c r="C280" s="1"/>
      <c r="D280" s="1"/>
      <c r="K280" s="25"/>
      <c r="L280" s="9"/>
      <c r="M280" s="9"/>
      <c r="W280" s="9"/>
      <c r="X280" s="9"/>
      <c r="AJ280" s="9"/>
      <c r="AL280" s="9"/>
      <c r="AM280" s="9"/>
      <c r="AP280" s="9"/>
      <c r="AQ280" s="9"/>
      <c r="AW280" s="9"/>
      <c r="AX280" s="9"/>
      <c r="BA280" s="9"/>
      <c r="BB280" s="9"/>
      <c r="BH280" s="9"/>
      <c r="BI280" s="9"/>
      <c r="BL280" s="9"/>
      <c r="BM280" s="9"/>
      <c r="BS280" s="9"/>
      <c r="BT280" s="9"/>
      <c r="BW280" s="9"/>
      <c r="BX280" s="9"/>
      <c r="CD280" s="9"/>
      <c r="CE280" s="9"/>
      <c r="CH280" s="9"/>
      <c r="CI280" s="9"/>
      <c r="CO280" s="9"/>
      <c r="CP280" s="9"/>
      <c r="CS280" s="9"/>
      <c r="CT280" s="9"/>
      <c r="CZ280" s="9"/>
      <c r="DA280" s="9"/>
      <c r="DD280" s="9"/>
      <c r="DE280" s="9"/>
      <c r="DK280" s="9"/>
      <c r="DL280" s="9"/>
      <c r="DO280" s="9"/>
      <c r="DP280" s="9"/>
      <c r="DU280" s="8"/>
      <c r="DX280" s="9"/>
      <c r="EE280" s="9"/>
    </row>
    <row r="281" spans="2:135" ht="12.75" x14ac:dyDescent="0.2">
      <c r="B281" s="6"/>
      <c r="C281" s="1"/>
      <c r="D281" s="1"/>
      <c r="K281" s="25"/>
      <c r="L281" s="9"/>
      <c r="M281" s="9"/>
      <c r="W281" s="9"/>
      <c r="X281" s="9"/>
      <c r="AJ281" s="9"/>
      <c r="AL281" s="9"/>
      <c r="AM281" s="9"/>
      <c r="AP281" s="9"/>
      <c r="AQ281" s="9"/>
      <c r="AW281" s="9"/>
      <c r="AX281" s="9"/>
      <c r="BA281" s="9"/>
      <c r="BB281" s="9"/>
      <c r="BH281" s="9"/>
      <c r="BI281" s="9"/>
      <c r="BL281" s="9"/>
      <c r="BM281" s="9"/>
      <c r="BS281" s="9"/>
      <c r="BT281" s="9"/>
      <c r="BW281" s="9"/>
      <c r="BX281" s="9"/>
      <c r="CD281" s="9"/>
      <c r="CE281" s="9"/>
      <c r="CH281" s="9"/>
      <c r="CI281" s="9"/>
      <c r="CO281" s="9"/>
      <c r="CP281" s="9"/>
      <c r="CS281" s="9"/>
      <c r="CT281" s="9"/>
      <c r="CZ281" s="9"/>
      <c r="DA281" s="9"/>
      <c r="DD281" s="9"/>
      <c r="DE281" s="9"/>
      <c r="DK281" s="9"/>
      <c r="DL281" s="9"/>
      <c r="DO281" s="9"/>
      <c r="DP281" s="9"/>
      <c r="DU281" s="8"/>
      <c r="DX281" s="9"/>
      <c r="EE281" s="9"/>
    </row>
    <row r="282" spans="2:135" ht="12.75" x14ac:dyDescent="0.2">
      <c r="B282" s="6"/>
      <c r="C282" s="1"/>
      <c r="D282" s="1"/>
      <c r="K282" s="25"/>
      <c r="L282" s="9"/>
      <c r="M282" s="9"/>
      <c r="W282" s="9"/>
      <c r="X282" s="9"/>
      <c r="AJ282" s="9"/>
      <c r="AL282" s="9"/>
      <c r="AM282" s="9"/>
      <c r="AP282" s="9"/>
      <c r="AQ282" s="9"/>
      <c r="AW282" s="9"/>
      <c r="AX282" s="9"/>
      <c r="BA282" s="9"/>
      <c r="BB282" s="9"/>
      <c r="BH282" s="9"/>
      <c r="BI282" s="9"/>
      <c r="BL282" s="9"/>
      <c r="BM282" s="9"/>
      <c r="BS282" s="9"/>
      <c r="BT282" s="9"/>
      <c r="BW282" s="9"/>
      <c r="BX282" s="9"/>
      <c r="CD282" s="9"/>
      <c r="CE282" s="9"/>
      <c r="CH282" s="9"/>
      <c r="CI282" s="9"/>
      <c r="CO282" s="9"/>
      <c r="CP282" s="9"/>
      <c r="CS282" s="9"/>
      <c r="CT282" s="9"/>
      <c r="CZ282" s="9"/>
      <c r="DA282" s="9"/>
      <c r="DD282" s="9"/>
      <c r="DE282" s="9"/>
      <c r="DK282" s="9"/>
      <c r="DL282" s="9"/>
      <c r="DO282" s="9"/>
      <c r="DP282" s="9"/>
      <c r="DU282" s="8"/>
      <c r="DX282" s="9"/>
      <c r="EE282" s="9"/>
    </row>
    <row r="283" spans="2:135" ht="12.75" x14ac:dyDescent="0.2">
      <c r="B283" s="6"/>
      <c r="C283" s="1"/>
      <c r="D283" s="1"/>
      <c r="K283" s="25"/>
      <c r="L283" s="9"/>
      <c r="M283" s="9"/>
      <c r="W283" s="9"/>
      <c r="X283" s="9"/>
      <c r="AJ283" s="9"/>
      <c r="AL283" s="9"/>
      <c r="AM283" s="9"/>
      <c r="AP283" s="9"/>
      <c r="AQ283" s="9"/>
      <c r="AW283" s="9"/>
      <c r="AX283" s="9"/>
      <c r="BA283" s="9"/>
      <c r="BB283" s="9"/>
      <c r="BH283" s="9"/>
      <c r="BI283" s="9"/>
      <c r="BL283" s="9"/>
      <c r="BM283" s="9"/>
      <c r="BS283" s="9"/>
      <c r="BT283" s="9"/>
      <c r="BW283" s="9"/>
      <c r="BX283" s="9"/>
      <c r="CD283" s="9"/>
      <c r="CE283" s="9"/>
      <c r="CH283" s="9"/>
      <c r="CI283" s="9"/>
      <c r="CO283" s="9"/>
      <c r="CP283" s="9"/>
      <c r="CS283" s="9"/>
      <c r="CT283" s="9"/>
      <c r="CZ283" s="9"/>
      <c r="DA283" s="9"/>
      <c r="DD283" s="9"/>
      <c r="DE283" s="9"/>
      <c r="DK283" s="9"/>
      <c r="DL283" s="9"/>
      <c r="DO283" s="9"/>
      <c r="DP283" s="9"/>
      <c r="DU283" s="8"/>
      <c r="DX283" s="9"/>
      <c r="EE283" s="9"/>
    </row>
    <row r="284" spans="2:135" ht="12.75" x14ac:dyDescent="0.2">
      <c r="B284" s="6"/>
      <c r="C284" s="1"/>
      <c r="D284" s="1"/>
      <c r="K284" s="25"/>
      <c r="L284" s="9"/>
      <c r="M284" s="9"/>
      <c r="W284" s="9"/>
      <c r="X284" s="9"/>
      <c r="AJ284" s="9"/>
      <c r="AL284" s="9"/>
      <c r="AM284" s="9"/>
      <c r="AP284" s="9"/>
      <c r="AQ284" s="9"/>
      <c r="AW284" s="9"/>
      <c r="AX284" s="9"/>
      <c r="BA284" s="9"/>
      <c r="BB284" s="9"/>
      <c r="BH284" s="9"/>
      <c r="BI284" s="9"/>
      <c r="BL284" s="9"/>
      <c r="BM284" s="9"/>
      <c r="BS284" s="9"/>
      <c r="BT284" s="9"/>
      <c r="BW284" s="9"/>
      <c r="BX284" s="9"/>
      <c r="CD284" s="9"/>
      <c r="CE284" s="9"/>
      <c r="CH284" s="9"/>
      <c r="CI284" s="9"/>
      <c r="CO284" s="9"/>
      <c r="CP284" s="9"/>
      <c r="CS284" s="9"/>
      <c r="CT284" s="9"/>
      <c r="CZ284" s="9"/>
      <c r="DA284" s="9"/>
      <c r="DD284" s="9"/>
      <c r="DE284" s="9"/>
      <c r="DK284" s="9"/>
      <c r="DL284" s="9"/>
      <c r="DO284" s="9"/>
      <c r="DP284" s="9"/>
      <c r="DU284" s="8"/>
      <c r="DX284" s="9"/>
      <c r="EE284" s="9"/>
    </row>
    <row r="285" spans="2:135" ht="12.75" x14ac:dyDescent="0.2">
      <c r="B285" s="6"/>
      <c r="C285" s="1"/>
      <c r="D285" s="1"/>
      <c r="K285" s="25"/>
      <c r="L285" s="9"/>
      <c r="M285" s="9"/>
      <c r="W285" s="9"/>
      <c r="X285" s="9"/>
      <c r="AJ285" s="9"/>
      <c r="AL285" s="9"/>
      <c r="AM285" s="9"/>
      <c r="AP285" s="9"/>
      <c r="AQ285" s="9"/>
      <c r="AW285" s="9"/>
      <c r="AX285" s="9"/>
      <c r="BA285" s="9"/>
      <c r="BB285" s="9"/>
      <c r="BH285" s="9"/>
      <c r="BI285" s="9"/>
      <c r="BL285" s="9"/>
      <c r="BM285" s="9"/>
      <c r="BS285" s="9"/>
      <c r="BT285" s="9"/>
      <c r="BW285" s="9"/>
      <c r="BX285" s="9"/>
      <c r="CD285" s="9"/>
      <c r="CE285" s="9"/>
      <c r="CH285" s="9"/>
      <c r="CI285" s="9"/>
      <c r="CO285" s="9"/>
      <c r="CP285" s="9"/>
      <c r="CS285" s="9"/>
      <c r="CT285" s="9"/>
      <c r="CZ285" s="9"/>
      <c r="DA285" s="9"/>
      <c r="DD285" s="9"/>
      <c r="DE285" s="9"/>
      <c r="DK285" s="9"/>
      <c r="DL285" s="9"/>
      <c r="DO285" s="9"/>
      <c r="DP285" s="9"/>
      <c r="DU285" s="8"/>
      <c r="DX285" s="9"/>
      <c r="EE285" s="9"/>
    </row>
    <row r="286" spans="2:135" ht="12.75" x14ac:dyDescent="0.2">
      <c r="B286" s="6"/>
      <c r="C286" s="1"/>
      <c r="D286" s="1"/>
      <c r="K286" s="25"/>
      <c r="L286" s="9"/>
      <c r="M286" s="9"/>
      <c r="W286" s="9"/>
      <c r="X286" s="9"/>
      <c r="AJ286" s="9"/>
      <c r="AL286" s="9"/>
      <c r="AM286" s="9"/>
      <c r="AP286" s="9"/>
      <c r="AQ286" s="9"/>
      <c r="AW286" s="9"/>
      <c r="AX286" s="9"/>
      <c r="BA286" s="9"/>
      <c r="BB286" s="9"/>
      <c r="BH286" s="9"/>
      <c r="BI286" s="9"/>
      <c r="BL286" s="9"/>
      <c r="BM286" s="9"/>
      <c r="BS286" s="9"/>
      <c r="BT286" s="9"/>
      <c r="BW286" s="9"/>
      <c r="BX286" s="9"/>
      <c r="CD286" s="9"/>
      <c r="CE286" s="9"/>
      <c r="CH286" s="9"/>
      <c r="CI286" s="9"/>
      <c r="CO286" s="9"/>
      <c r="CP286" s="9"/>
      <c r="CS286" s="9"/>
      <c r="CT286" s="9"/>
      <c r="CZ286" s="9"/>
      <c r="DA286" s="9"/>
      <c r="DD286" s="9"/>
      <c r="DE286" s="9"/>
      <c r="DK286" s="9"/>
      <c r="DL286" s="9"/>
      <c r="DO286" s="9"/>
      <c r="DP286" s="9"/>
      <c r="DU286" s="8"/>
      <c r="DX286" s="9"/>
      <c r="EE286" s="9"/>
    </row>
    <row r="287" spans="2:135" ht="12.75" x14ac:dyDescent="0.2">
      <c r="B287" s="6"/>
      <c r="C287" s="1"/>
      <c r="D287" s="1"/>
      <c r="K287" s="25"/>
      <c r="L287" s="9"/>
      <c r="M287" s="9"/>
      <c r="W287" s="9"/>
      <c r="X287" s="9"/>
      <c r="AJ287" s="9"/>
      <c r="AL287" s="9"/>
      <c r="AM287" s="9"/>
      <c r="AP287" s="9"/>
      <c r="AQ287" s="9"/>
      <c r="AW287" s="9"/>
      <c r="AX287" s="9"/>
      <c r="BA287" s="9"/>
      <c r="BB287" s="9"/>
      <c r="BH287" s="9"/>
      <c r="BI287" s="9"/>
      <c r="BL287" s="9"/>
      <c r="BM287" s="9"/>
      <c r="BS287" s="9"/>
      <c r="BT287" s="9"/>
      <c r="BW287" s="9"/>
      <c r="BX287" s="9"/>
      <c r="CD287" s="9"/>
      <c r="CE287" s="9"/>
      <c r="CH287" s="9"/>
      <c r="CI287" s="9"/>
      <c r="CO287" s="9"/>
      <c r="CP287" s="9"/>
      <c r="CS287" s="9"/>
      <c r="CT287" s="9"/>
      <c r="CZ287" s="9"/>
      <c r="DA287" s="9"/>
      <c r="DD287" s="9"/>
      <c r="DE287" s="9"/>
      <c r="DK287" s="9"/>
      <c r="DL287" s="9"/>
      <c r="DO287" s="9"/>
      <c r="DP287" s="9"/>
      <c r="DU287" s="8"/>
      <c r="DX287" s="9"/>
      <c r="EE287" s="9"/>
    </row>
    <row r="288" spans="2:135" ht="12.75" x14ac:dyDescent="0.2">
      <c r="B288" s="6"/>
      <c r="C288" s="1"/>
      <c r="D288" s="1"/>
      <c r="K288" s="25"/>
      <c r="L288" s="9"/>
      <c r="M288" s="9"/>
      <c r="W288" s="9"/>
      <c r="X288" s="9"/>
      <c r="AJ288" s="9"/>
      <c r="AL288" s="9"/>
      <c r="AM288" s="9"/>
      <c r="AP288" s="9"/>
      <c r="AQ288" s="9"/>
      <c r="AW288" s="9"/>
      <c r="AX288" s="9"/>
      <c r="BA288" s="9"/>
      <c r="BB288" s="9"/>
      <c r="BH288" s="9"/>
      <c r="BI288" s="9"/>
      <c r="BL288" s="9"/>
      <c r="BM288" s="9"/>
      <c r="BS288" s="9"/>
      <c r="BT288" s="9"/>
      <c r="BW288" s="9"/>
      <c r="BX288" s="9"/>
      <c r="CD288" s="9"/>
      <c r="CE288" s="9"/>
      <c r="CH288" s="9"/>
      <c r="CI288" s="9"/>
      <c r="CO288" s="9"/>
      <c r="CP288" s="9"/>
      <c r="CS288" s="9"/>
      <c r="CT288" s="9"/>
      <c r="CZ288" s="9"/>
      <c r="DA288" s="9"/>
      <c r="DD288" s="9"/>
      <c r="DE288" s="9"/>
      <c r="DK288" s="9"/>
      <c r="DL288" s="9"/>
      <c r="DO288" s="9"/>
      <c r="DP288" s="9"/>
      <c r="DU288" s="8"/>
      <c r="DX288" s="9"/>
      <c r="EE288" s="9"/>
    </row>
    <row r="289" spans="2:135" ht="12.75" x14ac:dyDescent="0.2">
      <c r="B289" s="6"/>
      <c r="C289" s="1"/>
      <c r="D289" s="1"/>
      <c r="K289" s="25"/>
      <c r="L289" s="9"/>
      <c r="M289" s="9"/>
      <c r="W289" s="9"/>
      <c r="X289" s="9"/>
      <c r="AJ289" s="9"/>
      <c r="AL289" s="9"/>
      <c r="AM289" s="9"/>
      <c r="AP289" s="9"/>
      <c r="AQ289" s="9"/>
      <c r="AW289" s="9"/>
      <c r="AX289" s="9"/>
      <c r="BA289" s="9"/>
      <c r="BB289" s="9"/>
      <c r="BH289" s="9"/>
      <c r="BI289" s="9"/>
      <c r="BL289" s="9"/>
      <c r="BM289" s="9"/>
      <c r="BS289" s="9"/>
      <c r="BT289" s="9"/>
      <c r="BW289" s="9"/>
      <c r="BX289" s="9"/>
      <c r="CD289" s="9"/>
      <c r="CE289" s="9"/>
      <c r="CH289" s="9"/>
      <c r="CI289" s="9"/>
      <c r="CO289" s="9"/>
      <c r="CP289" s="9"/>
      <c r="CS289" s="9"/>
      <c r="CT289" s="9"/>
      <c r="CZ289" s="9"/>
      <c r="DA289" s="9"/>
      <c r="DD289" s="9"/>
      <c r="DE289" s="9"/>
      <c r="DK289" s="9"/>
      <c r="DL289" s="9"/>
      <c r="DO289" s="9"/>
      <c r="DP289" s="9"/>
      <c r="DU289" s="8"/>
      <c r="DX289" s="9"/>
      <c r="EE289" s="9"/>
    </row>
    <row r="290" spans="2:135" ht="12.75" x14ac:dyDescent="0.2">
      <c r="B290" s="6"/>
      <c r="C290" s="1"/>
      <c r="D290" s="1"/>
      <c r="K290" s="25"/>
      <c r="L290" s="9"/>
      <c r="M290" s="9"/>
      <c r="W290" s="9"/>
      <c r="X290" s="9"/>
      <c r="AJ290" s="9"/>
      <c r="AL290" s="9"/>
      <c r="AM290" s="9"/>
      <c r="AP290" s="9"/>
      <c r="AQ290" s="9"/>
      <c r="AW290" s="9"/>
      <c r="AX290" s="9"/>
      <c r="BA290" s="9"/>
      <c r="BB290" s="9"/>
      <c r="BH290" s="9"/>
      <c r="BI290" s="9"/>
      <c r="BL290" s="9"/>
      <c r="BM290" s="9"/>
      <c r="BS290" s="9"/>
      <c r="BT290" s="9"/>
      <c r="BW290" s="9"/>
      <c r="BX290" s="9"/>
      <c r="CD290" s="9"/>
      <c r="CE290" s="9"/>
      <c r="CH290" s="9"/>
      <c r="CI290" s="9"/>
      <c r="CO290" s="9"/>
      <c r="CP290" s="9"/>
      <c r="CS290" s="9"/>
      <c r="CT290" s="9"/>
      <c r="CZ290" s="9"/>
      <c r="DA290" s="9"/>
      <c r="DD290" s="9"/>
      <c r="DE290" s="9"/>
      <c r="DK290" s="9"/>
      <c r="DL290" s="9"/>
      <c r="DO290" s="9"/>
      <c r="DP290" s="9"/>
      <c r="DU290" s="8"/>
      <c r="DX290" s="9"/>
      <c r="EE290" s="9"/>
    </row>
    <row r="291" spans="2:135" ht="12.75" x14ac:dyDescent="0.2">
      <c r="B291" s="6"/>
      <c r="C291" s="1"/>
      <c r="D291" s="1"/>
      <c r="K291" s="25"/>
      <c r="L291" s="9"/>
      <c r="M291" s="9"/>
      <c r="W291" s="9"/>
      <c r="X291" s="9"/>
      <c r="AJ291" s="9"/>
      <c r="AL291" s="9"/>
      <c r="AM291" s="9"/>
      <c r="AP291" s="9"/>
      <c r="AQ291" s="9"/>
      <c r="AW291" s="9"/>
      <c r="AX291" s="9"/>
      <c r="BA291" s="9"/>
      <c r="BB291" s="9"/>
      <c r="BH291" s="9"/>
      <c r="BI291" s="9"/>
      <c r="BL291" s="9"/>
      <c r="BM291" s="9"/>
      <c r="BS291" s="9"/>
      <c r="BT291" s="9"/>
      <c r="BW291" s="9"/>
      <c r="BX291" s="9"/>
      <c r="CD291" s="9"/>
      <c r="CE291" s="9"/>
      <c r="CH291" s="9"/>
      <c r="CI291" s="9"/>
      <c r="CO291" s="9"/>
      <c r="CP291" s="9"/>
      <c r="CS291" s="9"/>
      <c r="CT291" s="9"/>
      <c r="CZ291" s="9"/>
      <c r="DA291" s="9"/>
      <c r="DD291" s="9"/>
      <c r="DE291" s="9"/>
      <c r="DK291" s="9"/>
      <c r="DL291" s="9"/>
      <c r="DO291" s="9"/>
      <c r="DP291" s="9"/>
      <c r="DU291" s="8"/>
      <c r="DX291" s="9"/>
      <c r="EE291" s="9"/>
    </row>
    <row r="292" spans="2:135" ht="12.75" x14ac:dyDescent="0.2">
      <c r="B292" s="6"/>
      <c r="C292" s="1"/>
      <c r="D292" s="1"/>
      <c r="K292" s="25"/>
      <c r="L292" s="9"/>
      <c r="M292" s="9"/>
      <c r="W292" s="9"/>
      <c r="X292" s="9"/>
      <c r="AJ292" s="9"/>
      <c r="AL292" s="9"/>
      <c r="AM292" s="9"/>
      <c r="AP292" s="9"/>
      <c r="AQ292" s="9"/>
      <c r="AW292" s="9"/>
      <c r="AX292" s="9"/>
      <c r="BA292" s="9"/>
      <c r="BB292" s="9"/>
      <c r="BH292" s="9"/>
      <c r="BI292" s="9"/>
      <c r="BL292" s="9"/>
      <c r="BM292" s="9"/>
      <c r="BS292" s="9"/>
      <c r="BT292" s="9"/>
      <c r="BW292" s="9"/>
      <c r="BX292" s="9"/>
      <c r="CD292" s="9"/>
      <c r="CE292" s="9"/>
      <c r="CH292" s="9"/>
      <c r="CI292" s="9"/>
      <c r="CO292" s="9"/>
      <c r="CP292" s="9"/>
      <c r="CS292" s="9"/>
      <c r="CT292" s="9"/>
      <c r="CZ292" s="9"/>
      <c r="DA292" s="9"/>
      <c r="DD292" s="9"/>
      <c r="DE292" s="9"/>
      <c r="DK292" s="9"/>
      <c r="DL292" s="9"/>
      <c r="DO292" s="9"/>
      <c r="DP292" s="9"/>
      <c r="DU292" s="8"/>
      <c r="DX292" s="9"/>
      <c r="EE292" s="9"/>
    </row>
    <row r="293" spans="2:135" ht="12.75" x14ac:dyDescent="0.2">
      <c r="B293" s="6"/>
      <c r="C293" s="1"/>
      <c r="D293" s="1"/>
      <c r="K293" s="25"/>
      <c r="L293" s="9"/>
      <c r="M293" s="9"/>
      <c r="W293" s="9"/>
      <c r="X293" s="9"/>
      <c r="AJ293" s="9"/>
      <c r="AL293" s="9"/>
      <c r="AM293" s="9"/>
      <c r="AP293" s="9"/>
      <c r="AQ293" s="9"/>
      <c r="AW293" s="9"/>
      <c r="AX293" s="9"/>
      <c r="BA293" s="9"/>
      <c r="BB293" s="9"/>
      <c r="BH293" s="9"/>
      <c r="BI293" s="9"/>
      <c r="BL293" s="9"/>
      <c r="BM293" s="9"/>
      <c r="BS293" s="9"/>
      <c r="BT293" s="9"/>
      <c r="BW293" s="9"/>
      <c r="BX293" s="9"/>
      <c r="CD293" s="9"/>
      <c r="CE293" s="9"/>
      <c r="CH293" s="9"/>
      <c r="CI293" s="9"/>
      <c r="CO293" s="9"/>
      <c r="CP293" s="9"/>
      <c r="CS293" s="9"/>
      <c r="CT293" s="9"/>
      <c r="CZ293" s="9"/>
      <c r="DA293" s="9"/>
      <c r="DD293" s="9"/>
      <c r="DE293" s="9"/>
      <c r="DK293" s="9"/>
      <c r="DL293" s="9"/>
      <c r="DO293" s="9"/>
      <c r="DP293" s="9"/>
      <c r="DU293" s="8"/>
      <c r="DX293" s="9"/>
      <c r="EE293" s="9"/>
    </row>
    <row r="294" spans="2:135" ht="12.75" x14ac:dyDescent="0.2">
      <c r="B294" s="6"/>
      <c r="C294" s="1"/>
      <c r="D294" s="1"/>
      <c r="K294" s="25"/>
      <c r="L294" s="9"/>
      <c r="M294" s="9"/>
      <c r="W294" s="9"/>
      <c r="X294" s="9"/>
      <c r="AJ294" s="9"/>
      <c r="AL294" s="9"/>
      <c r="AM294" s="9"/>
      <c r="AP294" s="9"/>
      <c r="AQ294" s="9"/>
      <c r="AW294" s="9"/>
      <c r="AX294" s="9"/>
      <c r="BA294" s="9"/>
      <c r="BB294" s="9"/>
      <c r="BH294" s="9"/>
      <c r="BI294" s="9"/>
      <c r="BL294" s="9"/>
      <c r="BM294" s="9"/>
      <c r="BS294" s="9"/>
      <c r="BT294" s="9"/>
      <c r="BW294" s="9"/>
      <c r="BX294" s="9"/>
      <c r="CD294" s="9"/>
      <c r="CE294" s="9"/>
      <c r="CH294" s="9"/>
      <c r="CI294" s="9"/>
      <c r="CO294" s="9"/>
      <c r="CP294" s="9"/>
      <c r="CS294" s="9"/>
      <c r="CT294" s="9"/>
      <c r="CZ294" s="9"/>
      <c r="DA294" s="9"/>
      <c r="DD294" s="9"/>
      <c r="DE294" s="9"/>
      <c r="DK294" s="9"/>
      <c r="DL294" s="9"/>
      <c r="DO294" s="9"/>
      <c r="DP294" s="9"/>
      <c r="DU294" s="8"/>
      <c r="DX294" s="9"/>
      <c r="EE294" s="9"/>
    </row>
    <row r="295" spans="2:135" ht="12.75" x14ac:dyDescent="0.2">
      <c r="B295" s="6"/>
      <c r="C295" s="1"/>
      <c r="D295" s="1"/>
      <c r="K295" s="25"/>
      <c r="L295" s="9"/>
      <c r="M295" s="9"/>
      <c r="W295" s="9"/>
      <c r="X295" s="9"/>
      <c r="AJ295" s="9"/>
      <c r="AL295" s="9"/>
      <c r="AM295" s="9"/>
      <c r="AP295" s="9"/>
      <c r="AQ295" s="9"/>
      <c r="AW295" s="9"/>
      <c r="AX295" s="9"/>
      <c r="BA295" s="9"/>
      <c r="BB295" s="9"/>
      <c r="BH295" s="9"/>
      <c r="BI295" s="9"/>
      <c r="BL295" s="9"/>
      <c r="BM295" s="9"/>
      <c r="BS295" s="9"/>
      <c r="BT295" s="9"/>
      <c r="BW295" s="9"/>
      <c r="BX295" s="9"/>
      <c r="CD295" s="9"/>
      <c r="CE295" s="9"/>
      <c r="CH295" s="9"/>
      <c r="CI295" s="9"/>
      <c r="CO295" s="9"/>
      <c r="CP295" s="9"/>
      <c r="CS295" s="9"/>
      <c r="CT295" s="9"/>
      <c r="CZ295" s="9"/>
      <c r="DA295" s="9"/>
      <c r="DD295" s="9"/>
      <c r="DE295" s="9"/>
      <c r="DK295" s="9"/>
      <c r="DL295" s="9"/>
      <c r="DO295" s="9"/>
      <c r="DP295" s="9"/>
      <c r="DU295" s="8"/>
      <c r="DX295" s="9"/>
      <c r="EE295" s="9"/>
    </row>
    <row r="296" spans="2:135" ht="12.75" x14ac:dyDescent="0.2">
      <c r="B296" s="6"/>
      <c r="C296" s="1"/>
      <c r="D296" s="1"/>
      <c r="K296" s="25"/>
      <c r="L296" s="9"/>
      <c r="M296" s="9"/>
      <c r="W296" s="9"/>
      <c r="X296" s="9"/>
      <c r="AJ296" s="9"/>
      <c r="AL296" s="9"/>
      <c r="AM296" s="9"/>
      <c r="AP296" s="9"/>
      <c r="AQ296" s="9"/>
      <c r="AW296" s="9"/>
      <c r="AX296" s="9"/>
      <c r="BA296" s="9"/>
      <c r="BB296" s="9"/>
      <c r="BH296" s="9"/>
      <c r="BI296" s="9"/>
      <c r="BL296" s="9"/>
      <c r="BM296" s="9"/>
      <c r="BS296" s="9"/>
      <c r="BT296" s="9"/>
      <c r="BW296" s="9"/>
      <c r="BX296" s="9"/>
      <c r="CD296" s="9"/>
      <c r="CE296" s="9"/>
      <c r="CH296" s="9"/>
      <c r="CI296" s="9"/>
      <c r="CO296" s="9"/>
      <c r="CP296" s="9"/>
      <c r="CS296" s="9"/>
      <c r="CT296" s="9"/>
      <c r="CZ296" s="9"/>
      <c r="DA296" s="9"/>
      <c r="DD296" s="9"/>
      <c r="DE296" s="9"/>
      <c r="DK296" s="9"/>
      <c r="DL296" s="9"/>
      <c r="DO296" s="9"/>
      <c r="DP296" s="9"/>
      <c r="DU296" s="8"/>
      <c r="DX296" s="9"/>
      <c r="EE296" s="9"/>
    </row>
    <row r="297" spans="2:135" ht="12.75" x14ac:dyDescent="0.2">
      <c r="B297" s="6"/>
      <c r="C297" s="1"/>
      <c r="D297" s="1"/>
      <c r="K297" s="25"/>
      <c r="L297" s="9"/>
      <c r="M297" s="9"/>
      <c r="W297" s="9"/>
      <c r="X297" s="9"/>
      <c r="AJ297" s="9"/>
      <c r="AL297" s="9"/>
      <c r="AM297" s="9"/>
      <c r="AP297" s="9"/>
      <c r="AQ297" s="9"/>
      <c r="AW297" s="9"/>
      <c r="AX297" s="9"/>
      <c r="BA297" s="9"/>
      <c r="BB297" s="9"/>
      <c r="BH297" s="9"/>
      <c r="BI297" s="9"/>
      <c r="BL297" s="9"/>
      <c r="BM297" s="9"/>
      <c r="BS297" s="9"/>
      <c r="BT297" s="9"/>
      <c r="BW297" s="9"/>
      <c r="BX297" s="9"/>
      <c r="CD297" s="9"/>
      <c r="CE297" s="9"/>
      <c r="CH297" s="9"/>
      <c r="CI297" s="9"/>
      <c r="CO297" s="9"/>
      <c r="CP297" s="9"/>
      <c r="CS297" s="9"/>
      <c r="CT297" s="9"/>
      <c r="CZ297" s="9"/>
      <c r="DA297" s="9"/>
      <c r="DD297" s="9"/>
      <c r="DE297" s="9"/>
      <c r="DK297" s="9"/>
      <c r="DL297" s="9"/>
      <c r="DO297" s="9"/>
      <c r="DP297" s="9"/>
      <c r="DU297" s="8"/>
      <c r="DX297" s="9"/>
      <c r="EE297" s="9"/>
    </row>
    <row r="298" spans="2:135" ht="12.75" x14ac:dyDescent="0.2">
      <c r="B298" s="6"/>
      <c r="C298" s="1"/>
      <c r="D298" s="1"/>
      <c r="K298" s="25"/>
      <c r="L298" s="9"/>
      <c r="M298" s="9"/>
      <c r="W298" s="9"/>
      <c r="X298" s="9"/>
      <c r="AJ298" s="9"/>
      <c r="AL298" s="9"/>
      <c r="AM298" s="9"/>
      <c r="AP298" s="9"/>
      <c r="AQ298" s="9"/>
      <c r="AW298" s="9"/>
      <c r="AX298" s="9"/>
      <c r="BA298" s="9"/>
      <c r="BB298" s="9"/>
      <c r="BH298" s="9"/>
      <c r="BI298" s="9"/>
      <c r="BL298" s="9"/>
      <c r="BM298" s="9"/>
      <c r="BS298" s="9"/>
      <c r="BT298" s="9"/>
      <c r="BW298" s="9"/>
      <c r="BX298" s="9"/>
      <c r="CD298" s="9"/>
      <c r="CE298" s="9"/>
      <c r="CH298" s="9"/>
      <c r="CI298" s="9"/>
      <c r="CO298" s="9"/>
      <c r="CP298" s="9"/>
      <c r="CS298" s="9"/>
      <c r="CT298" s="9"/>
      <c r="CZ298" s="9"/>
      <c r="DA298" s="9"/>
      <c r="DD298" s="9"/>
      <c r="DE298" s="9"/>
      <c r="DK298" s="9"/>
      <c r="DL298" s="9"/>
      <c r="DO298" s="9"/>
      <c r="DP298" s="9"/>
      <c r="DU298" s="8"/>
      <c r="DX298" s="9"/>
      <c r="EE298" s="9"/>
    </row>
    <row r="299" spans="2:135" ht="12.75" x14ac:dyDescent="0.2">
      <c r="B299" s="6"/>
      <c r="C299" s="1"/>
      <c r="D299" s="1"/>
      <c r="K299" s="25"/>
      <c r="L299" s="9"/>
      <c r="M299" s="9"/>
      <c r="W299" s="9"/>
      <c r="X299" s="9"/>
      <c r="AJ299" s="9"/>
      <c r="AL299" s="9"/>
      <c r="AM299" s="9"/>
      <c r="AP299" s="9"/>
      <c r="AQ299" s="9"/>
      <c r="AW299" s="9"/>
      <c r="AX299" s="9"/>
      <c r="BA299" s="9"/>
      <c r="BB299" s="9"/>
      <c r="BH299" s="9"/>
      <c r="BI299" s="9"/>
      <c r="BL299" s="9"/>
      <c r="BM299" s="9"/>
      <c r="BS299" s="9"/>
      <c r="BT299" s="9"/>
      <c r="BW299" s="9"/>
      <c r="BX299" s="9"/>
      <c r="CD299" s="9"/>
      <c r="CE299" s="9"/>
      <c r="CH299" s="9"/>
      <c r="CI299" s="9"/>
      <c r="CO299" s="9"/>
      <c r="CP299" s="9"/>
      <c r="CS299" s="9"/>
      <c r="CT299" s="9"/>
      <c r="CZ299" s="9"/>
      <c r="DA299" s="9"/>
      <c r="DD299" s="9"/>
      <c r="DE299" s="9"/>
      <c r="DK299" s="9"/>
      <c r="DL299" s="9"/>
      <c r="DO299" s="9"/>
      <c r="DP299" s="9"/>
      <c r="DU299" s="8"/>
      <c r="DX299" s="9"/>
      <c r="EE299" s="9"/>
    </row>
    <row r="300" spans="2:135" ht="12.75" x14ac:dyDescent="0.2">
      <c r="B300" s="6"/>
      <c r="C300" s="1"/>
      <c r="D300" s="1"/>
      <c r="K300" s="25"/>
      <c r="L300" s="9"/>
      <c r="M300" s="9"/>
      <c r="W300" s="9"/>
      <c r="X300" s="9"/>
      <c r="AJ300" s="9"/>
      <c r="AL300" s="9"/>
      <c r="AM300" s="9"/>
      <c r="AP300" s="9"/>
      <c r="AQ300" s="9"/>
      <c r="AW300" s="9"/>
      <c r="AX300" s="9"/>
      <c r="BA300" s="9"/>
      <c r="BB300" s="9"/>
      <c r="BH300" s="9"/>
      <c r="BI300" s="9"/>
      <c r="BL300" s="9"/>
      <c r="BM300" s="9"/>
      <c r="BS300" s="9"/>
      <c r="BT300" s="9"/>
      <c r="BW300" s="9"/>
      <c r="BX300" s="9"/>
      <c r="CD300" s="9"/>
      <c r="CE300" s="9"/>
      <c r="CH300" s="9"/>
      <c r="CI300" s="9"/>
      <c r="CO300" s="9"/>
      <c r="CP300" s="9"/>
      <c r="CS300" s="9"/>
      <c r="CT300" s="9"/>
      <c r="CZ300" s="9"/>
      <c r="DA300" s="9"/>
      <c r="DD300" s="9"/>
      <c r="DE300" s="9"/>
      <c r="DK300" s="9"/>
      <c r="DL300" s="9"/>
      <c r="DO300" s="9"/>
      <c r="DP300" s="9"/>
      <c r="DU300" s="8"/>
      <c r="DX300" s="9"/>
      <c r="EE300" s="9"/>
    </row>
    <row r="301" spans="2:135" ht="12.75" x14ac:dyDescent="0.2">
      <c r="B301" s="6"/>
      <c r="C301" s="1"/>
      <c r="D301" s="1"/>
      <c r="K301" s="25"/>
      <c r="L301" s="9"/>
      <c r="M301" s="9"/>
      <c r="W301" s="9"/>
      <c r="X301" s="9"/>
      <c r="AJ301" s="9"/>
      <c r="AL301" s="9"/>
      <c r="AM301" s="9"/>
      <c r="AP301" s="9"/>
      <c r="AQ301" s="9"/>
      <c r="AW301" s="9"/>
      <c r="AX301" s="9"/>
      <c r="BA301" s="9"/>
      <c r="BB301" s="9"/>
      <c r="BH301" s="9"/>
      <c r="BI301" s="9"/>
      <c r="BL301" s="9"/>
      <c r="BM301" s="9"/>
      <c r="BS301" s="9"/>
      <c r="BT301" s="9"/>
      <c r="BW301" s="9"/>
      <c r="BX301" s="9"/>
      <c r="CD301" s="9"/>
      <c r="CE301" s="9"/>
      <c r="CH301" s="9"/>
      <c r="CI301" s="9"/>
      <c r="CO301" s="9"/>
      <c r="CP301" s="9"/>
      <c r="CS301" s="9"/>
      <c r="CT301" s="9"/>
      <c r="CZ301" s="9"/>
      <c r="DA301" s="9"/>
      <c r="DD301" s="9"/>
      <c r="DE301" s="9"/>
      <c r="DK301" s="9"/>
      <c r="DL301" s="9"/>
      <c r="DO301" s="9"/>
      <c r="DP301" s="9"/>
      <c r="DU301" s="8"/>
      <c r="DX301" s="9"/>
      <c r="EE301" s="9"/>
    </row>
    <row r="302" spans="2:135" ht="12.75" x14ac:dyDescent="0.2">
      <c r="B302" s="6"/>
      <c r="C302" s="1"/>
      <c r="D302" s="1"/>
      <c r="K302" s="25"/>
      <c r="L302" s="9"/>
      <c r="M302" s="9"/>
      <c r="W302" s="9"/>
      <c r="X302" s="9"/>
      <c r="AJ302" s="9"/>
      <c r="AL302" s="9"/>
      <c r="AM302" s="9"/>
      <c r="AP302" s="9"/>
      <c r="AQ302" s="9"/>
      <c r="AW302" s="9"/>
      <c r="AX302" s="9"/>
      <c r="BA302" s="9"/>
      <c r="BB302" s="9"/>
      <c r="BH302" s="9"/>
      <c r="BI302" s="9"/>
      <c r="BL302" s="9"/>
      <c r="BM302" s="9"/>
      <c r="BS302" s="9"/>
      <c r="BT302" s="9"/>
      <c r="BW302" s="9"/>
      <c r="BX302" s="9"/>
      <c r="CD302" s="9"/>
      <c r="CE302" s="9"/>
      <c r="CH302" s="9"/>
      <c r="CI302" s="9"/>
      <c r="CO302" s="9"/>
      <c r="CP302" s="9"/>
      <c r="CS302" s="9"/>
      <c r="CT302" s="9"/>
      <c r="CZ302" s="9"/>
      <c r="DA302" s="9"/>
      <c r="DD302" s="9"/>
      <c r="DE302" s="9"/>
      <c r="DK302" s="9"/>
      <c r="DL302" s="9"/>
      <c r="DO302" s="9"/>
      <c r="DP302" s="9"/>
      <c r="DU302" s="8"/>
      <c r="DX302" s="9"/>
      <c r="EE302" s="9"/>
    </row>
    <row r="303" spans="2:135" ht="12.75" x14ac:dyDescent="0.2">
      <c r="B303" s="6"/>
      <c r="C303" s="1"/>
      <c r="D303" s="1"/>
      <c r="K303" s="25"/>
      <c r="L303" s="9"/>
      <c r="M303" s="9"/>
      <c r="W303" s="9"/>
      <c r="X303" s="9"/>
      <c r="AJ303" s="9"/>
      <c r="AL303" s="9"/>
      <c r="AM303" s="9"/>
      <c r="AP303" s="9"/>
      <c r="AQ303" s="9"/>
      <c r="AW303" s="9"/>
      <c r="AX303" s="9"/>
      <c r="BA303" s="9"/>
      <c r="BB303" s="9"/>
      <c r="BH303" s="9"/>
      <c r="BI303" s="9"/>
      <c r="BL303" s="9"/>
      <c r="BM303" s="9"/>
      <c r="BS303" s="9"/>
      <c r="BT303" s="9"/>
      <c r="BW303" s="9"/>
      <c r="BX303" s="9"/>
      <c r="CD303" s="9"/>
      <c r="CE303" s="9"/>
      <c r="CH303" s="9"/>
      <c r="CI303" s="9"/>
      <c r="CO303" s="9"/>
      <c r="CP303" s="9"/>
      <c r="CS303" s="9"/>
      <c r="CT303" s="9"/>
      <c r="CZ303" s="9"/>
      <c r="DA303" s="9"/>
      <c r="DD303" s="9"/>
      <c r="DE303" s="9"/>
      <c r="DK303" s="9"/>
      <c r="DL303" s="9"/>
      <c r="DO303" s="9"/>
      <c r="DP303" s="9"/>
      <c r="DU303" s="8"/>
      <c r="DX303" s="9"/>
      <c r="EE303" s="9"/>
    </row>
    <row r="304" spans="2:135" ht="12.75" x14ac:dyDescent="0.2">
      <c r="B304" s="6"/>
      <c r="C304" s="1"/>
      <c r="D304" s="1"/>
      <c r="K304" s="25"/>
      <c r="L304" s="9"/>
      <c r="M304" s="9"/>
      <c r="W304" s="9"/>
      <c r="X304" s="9"/>
      <c r="AJ304" s="9"/>
      <c r="AL304" s="9"/>
      <c r="AM304" s="9"/>
      <c r="AP304" s="9"/>
      <c r="AQ304" s="9"/>
      <c r="AW304" s="9"/>
      <c r="AX304" s="9"/>
      <c r="BA304" s="9"/>
      <c r="BB304" s="9"/>
      <c r="BH304" s="9"/>
      <c r="BI304" s="9"/>
      <c r="BL304" s="9"/>
      <c r="BM304" s="9"/>
      <c r="BS304" s="9"/>
      <c r="BT304" s="9"/>
      <c r="BW304" s="9"/>
      <c r="BX304" s="9"/>
      <c r="CD304" s="9"/>
      <c r="CE304" s="9"/>
      <c r="CH304" s="9"/>
      <c r="CI304" s="9"/>
      <c r="CO304" s="9"/>
      <c r="CP304" s="9"/>
      <c r="CS304" s="9"/>
      <c r="CT304" s="9"/>
      <c r="CZ304" s="9"/>
      <c r="DA304" s="9"/>
      <c r="DD304" s="9"/>
      <c r="DE304" s="9"/>
      <c r="DK304" s="9"/>
      <c r="DL304" s="9"/>
      <c r="DO304" s="9"/>
      <c r="DP304" s="9"/>
      <c r="DU304" s="8"/>
      <c r="DX304" s="9"/>
      <c r="EE304" s="9"/>
    </row>
    <row r="305" spans="2:135" ht="12.75" x14ac:dyDescent="0.2">
      <c r="B305" s="6"/>
      <c r="C305" s="1"/>
      <c r="D305" s="1"/>
      <c r="K305" s="25"/>
      <c r="L305" s="9"/>
      <c r="M305" s="9"/>
      <c r="W305" s="9"/>
      <c r="X305" s="9"/>
      <c r="AJ305" s="9"/>
      <c r="AL305" s="9"/>
      <c r="AM305" s="9"/>
      <c r="AP305" s="9"/>
      <c r="AQ305" s="9"/>
      <c r="AW305" s="9"/>
      <c r="AX305" s="9"/>
      <c r="BA305" s="9"/>
      <c r="BB305" s="9"/>
      <c r="BH305" s="9"/>
      <c r="BI305" s="9"/>
      <c r="BL305" s="9"/>
      <c r="BM305" s="9"/>
      <c r="BS305" s="9"/>
      <c r="BT305" s="9"/>
      <c r="BW305" s="9"/>
      <c r="BX305" s="9"/>
      <c r="CD305" s="9"/>
      <c r="CE305" s="9"/>
      <c r="CH305" s="9"/>
      <c r="CI305" s="9"/>
      <c r="CO305" s="9"/>
      <c r="CP305" s="9"/>
      <c r="CS305" s="9"/>
      <c r="CT305" s="9"/>
      <c r="CZ305" s="9"/>
      <c r="DA305" s="9"/>
      <c r="DD305" s="9"/>
      <c r="DE305" s="9"/>
      <c r="DK305" s="9"/>
      <c r="DL305" s="9"/>
      <c r="DO305" s="9"/>
      <c r="DP305" s="9"/>
      <c r="DU305" s="8"/>
      <c r="DX305" s="9"/>
      <c r="EE305" s="9"/>
    </row>
    <row r="306" spans="2:135" ht="12.75" x14ac:dyDescent="0.2">
      <c r="B306" s="6"/>
      <c r="C306" s="1"/>
      <c r="D306" s="1"/>
      <c r="K306" s="25"/>
      <c r="L306" s="9"/>
      <c r="M306" s="9"/>
      <c r="W306" s="9"/>
      <c r="X306" s="9"/>
      <c r="AJ306" s="9"/>
      <c r="AL306" s="9"/>
      <c r="AM306" s="9"/>
      <c r="AP306" s="9"/>
      <c r="AQ306" s="9"/>
      <c r="AW306" s="9"/>
      <c r="AX306" s="9"/>
      <c r="BA306" s="9"/>
      <c r="BB306" s="9"/>
      <c r="BH306" s="9"/>
      <c r="BI306" s="9"/>
      <c r="BL306" s="9"/>
      <c r="BM306" s="9"/>
      <c r="BS306" s="9"/>
      <c r="BT306" s="9"/>
      <c r="BW306" s="9"/>
      <c r="BX306" s="9"/>
      <c r="CD306" s="9"/>
      <c r="CE306" s="9"/>
      <c r="CH306" s="9"/>
      <c r="CI306" s="9"/>
      <c r="CO306" s="9"/>
      <c r="CP306" s="9"/>
      <c r="CS306" s="9"/>
      <c r="CT306" s="9"/>
      <c r="CZ306" s="9"/>
      <c r="DA306" s="9"/>
      <c r="DD306" s="9"/>
      <c r="DE306" s="9"/>
      <c r="DK306" s="9"/>
      <c r="DL306" s="9"/>
      <c r="DO306" s="9"/>
      <c r="DP306" s="9"/>
      <c r="DU306" s="8"/>
      <c r="DX306" s="9"/>
      <c r="EE306" s="9"/>
    </row>
    <row r="307" spans="2:135" ht="12.75" x14ac:dyDescent="0.2">
      <c r="B307" s="6"/>
      <c r="C307" s="1"/>
      <c r="D307" s="1"/>
      <c r="K307" s="25"/>
      <c r="L307" s="9"/>
      <c r="M307" s="9"/>
      <c r="W307" s="9"/>
      <c r="X307" s="9"/>
      <c r="AJ307" s="9"/>
      <c r="AL307" s="9"/>
      <c r="AM307" s="9"/>
      <c r="AP307" s="9"/>
      <c r="AQ307" s="9"/>
      <c r="AW307" s="9"/>
      <c r="AX307" s="9"/>
      <c r="BA307" s="9"/>
      <c r="BB307" s="9"/>
      <c r="BH307" s="9"/>
      <c r="BI307" s="9"/>
      <c r="BL307" s="9"/>
      <c r="BM307" s="9"/>
      <c r="BS307" s="9"/>
      <c r="BT307" s="9"/>
      <c r="BW307" s="9"/>
      <c r="BX307" s="9"/>
      <c r="CD307" s="9"/>
      <c r="CE307" s="9"/>
      <c r="CH307" s="9"/>
      <c r="CI307" s="9"/>
      <c r="CO307" s="9"/>
      <c r="CP307" s="9"/>
      <c r="CS307" s="9"/>
      <c r="CT307" s="9"/>
      <c r="CZ307" s="9"/>
      <c r="DA307" s="9"/>
      <c r="DD307" s="9"/>
      <c r="DE307" s="9"/>
      <c r="DK307" s="9"/>
      <c r="DL307" s="9"/>
      <c r="DO307" s="9"/>
      <c r="DP307" s="9"/>
      <c r="DU307" s="8"/>
      <c r="DX307" s="9"/>
      <c r="EE307" s="9"/>
    </row>
    <row r="308" spans="2:135" ht="12.75" x14ac:dyDescent="0.2">
      <c r="B308" s="6"/>
      <c r="C308" s="1"/>
      <c r="D308" s="1"/>
      <c r="K308" s="25"/>
      <c r="L308" s="9"/>
      <c r="M308" s="9"/>
      <c r="W308" s="9"/>
      <c r="X308" s="9"/>
      <c r="AJ308" s="9"/>
      <c r="AL308" s="9"/>
      <c r="AM308" s="9"/>
      <c r="AP308" s="9"/>
      <c r="AQ308" s="9"/>
      <c r="AW308" s="9"/>
      <c r="AX308" s="9"/>
      <c r="BA308" s="9"/>
      <c r="BB308" s="9"/>
      <c r="BH308" s="9"/>
      <c r="BI308" s="9"/>
      <c r="BL308" s="9"/>
      <c r="BM308" s="9"/>
      <c r="BS308" s="9"/>
      <c r="BT308" s="9"/>
      <c r="BW308" s="9"/>
      <c r="BX308" s="9"/>
      <c r="CD308" s="9"/>
      <c r="CE308" s="9"/>
      <c r="CH308" s="9"/>
      <c r="CI308" s="9"/>
      <c r="CO308" s="9"/>
      <c r="CP308" s="9"/>
      <c r="CS308" s="9"/>
      <c r="CT308" s="9"/>
      <c r="CZ308" s="9"/>
      <c r="DA308" s="9"/>
      <c r="DD308" s="9"/>
      <c r="DE308" s="9"/>
      <c r="DK308" s="9"/>
      <c r="DL308" s="9"/>
      <c r="DO308" s="9"/>
      <c r="DP308" s="9"/>
      <c r="DU308" s="8"/>
      <c r="DX308" s="9"/>
      <c r="EE308" s="9"/>
    </row>
    <row r="309" spans="2:135" ht="12.75" x14ac:dyDescent="0.2">
      <c r="B309" s="6"/>
      <c r="C309" s="1"/>
      <c r="D309" s="1"/>
      <c r="K309" s="25"/>
      <c r="L309" s="9"/>
      <c r="M309" s="9"/>
      <c r="W309" s="9"/>
      <c r="X309" s="9"/>
      <c r="AJ309" s="9"/>
      <c r="AL309" s="9"/>
      <c r="AM309" s="9"/>
      <c r="AP309" s="9"/>
      <c r="AQ309" s="9"/>
      <c r="AW309" s="9"/>
      <c r="AX309" s="9"/>
      <c r="BA309" s="9"/>
      <c r="BB309" s="9"/>
      <c r="BH309" s="9"/>
      <c r="BI309" s="9"/>
      <c r="BL309" s="9"/>
      <c r="BM309" s="9"/>
      <c r="BS309" s="9"/>
      <c r="BT309" s="9"/>
      <c r="BW309" s="9"/>
      <c r="BX309" s="9"/>
      <c r="CD309" s="9"/>
      <c r="CE309" s="9"/>
      <c r="CH309" s="9"/>
      <c r="CI309" s="9"/>
      <c r="CO309" s="9"/>
      <c r="CP309" s="9"/>
      <c r="CS309" s="9"/>
      <c r="CT309" s="9"/>
      <c r="CZ309" s="9"/>
      <c r="DA309" s="9"/>
      <c r="DD309" s="9"/>
      <c r="DE309" s="9"/>
      <c r="DK309" s="9"/>
      <c r="DL309" s="9"/>
      <c r="DO309" s="9"/>
      <c r="DP309" s="9"/>
      <c r="DU309" s="8"/>
      <c r="DX309" s="9"/>
      <c r="EE309" s="9"/>
    </row>
    <row r="310" spans="2:135" ht="12.75" x14ac:dyDescent="0.2">
      <c r="B310" s="6"/>
      <c r="C310" s="1"/>
      <c r="D310" s="1"/>
      <c r="K310" s="25"/>
      <c r="L310" s="9"/>
      <c r="M310" s="9"/>
      <c r="W310" s="9"/>
      <c r="X310" s="9"/>
      <c r="AJ310" s="9"/>
      <c r="AL310" s="9"/>
      <c r="AM310" s="9"/>
      <c r="AP310" s="9"/>
      <c r="AQ310" s="9"/>
      <c r="AW310" s="9"/>
      <c r="AX310" s="9"/>
      <c r="BA310" s="9"/>
      <c r="BB310" s="9"/>
      <c r="BH310" s="9"/>
      <c r="BI310" s="9"/>
      <c r="BL310" s="9"/>
      <c r="BM310" s="9"/>
      <c r="BS310" s="9"/>
      <c r="BT310" s="9"/>
      <c r="BW310" s="9"/>
      <c r="BX310" s="9"/>
      <c r="CD310" s="9"/>
      <c r="CE310" s="9"/>
      <c r="CH310" s="9"/>
      <c r="CI310" s="9"/>
      <c r="CO310" s="9"/>
      <c r="CP310" s="9"/>
      <c r="CS310" s="9"/>
      <c r="CT310" s="9"/>
      <c r="CZ310" s="9"/>
      <c r="DA310" s="9"/>
      <c r="DD310" s="9"/>
      <c r="DE310" s="9"/>
      <c r="DK310" s="9"/>
      <c r="DL310" s="9"/>
      <c r="DO310" s="9"/>
      <c r="DP310" s="9"/>
      <c r="DU310" s="8"/>
      <c r="DX310" s="9"/>
      <c r="EE310" s="9"/>
    </row>
    <row r="311" spans="2:135" ht="12.75" x14ac:dyDescent="0.2">
      <c r="B311" s="6"/>
      <c r="C311" s="1"/>
      <c r="D311" s="1"/>
      <c r="K311" s="25"/>
      <c r="L311" s="9"/>
      <c r="M311" s="9"/>
      <c r="W311" s="9"/>
      <c r="X311" s="9"/>
      <c r="AJ311" s="9"/>
      <c r="AL311" s="9"/>
      <c r="AM311" s="9"/>
      <c r="AP311" s="9"/>
      <c r="AQ311" s="9"/>
      <c r="AW311" s="9"/>
      <c r="AX311" s="9"/>
      <c r="BA311" s="9"/>
      <c r="BB311" s="9"/>
      <c r="BH311" s="9"/>
      <c r="BI311" s="9"/>
      <c r="BL311" s="9"/>
      <c r="BM311" s="9"/>
      <c r="BS311" s="9"/>
      <c r="BT311" s="9"/>
      <c r="BW311" s="9"/>
      <c r="BX311" s="9"/>
      <c r="CD311" s="9"/>
      <c r="CE311" s="9"/>
      <c r="CH311" s="9"/>
      <c r="CI311" s="9"/>
      <c r="CO311" s="9"/>
      <c r="CP311" s="9"/>
      <c r="CS311" s="9"/>
      <c r="CT311" s="9"/>
      <c r="CZ311" s="9"/>
      <c r="DA311" s="9"/>
      <c r="DD311" s="9"/>
      <c r="DE311" s="9"/>
      <c r="DK311" s="9"/>
      <c r="DL311" s="9"/>
      <c r="DO311" s="9"/>
      <c r="DP311" s="9"/>
      <c r="DU311" s="8"/>
      <c r="DX311" s="9"/>
      <c r="EE311" s="9"/>
    </row>
    <row r="312" spans="2:135" ht="12.75" x14ac:dyDescent="0.2">
      <c r="B312" s="6"/>
      <c r="C312" s="1"/>
      <c r="D312" s="1"/>
      <c r="K312" s="25"/>
      <c r="L312" s="9"/>
      <c r="M312" s="9"/>
      <c r="W312" s="9"/>
      <c r="X312" s="9"/>
      <c r="AJ312" s="9"/>
      <c r="AL312" s="9"/>
      <c r="AM312" s="9"/>
      <c r="AP312" s="9"/>
      <c r="AQ312" s="9"/>
      <c r="AW312" s="9"/>
      <c r="AX312" s="9"/>
      <c r="BA312" s="9"/>
      <c r="BB312" s="9"/>
      <c r="BH312" s="9"/>
      <c r="BI312" s="9"/>
      <c r="BL312" s="9"/>
      <c r="BM312" s="9"/>
      <c r="BS312" s="9"/>
      <c r="BT312" s="9"/>
      <c r="BW312" s="9"/>
      <c r="BX312" s="9"/>
      <c r="CD312" s="9"/>
      <c r="CE312" s="9"/>
      <c r="CH312" s="9"/>
      <c r="CI312" s="9"/>
      <c r="CO312" s="9"/>
      <c r="CP312" s="9"/>
      <c r="CS312" s="9"/>
      <c r="CT312" s="9"/>
      <c r="CZ312" s="9"/>
      <c r="DA312" s="9"/>
      <c r="DD312" s="9"/>
      <c r="DE312" s="9"/>
      <c r="DK312" s="9"/>
      <c r="DL312" s="9"/>
      <c r="DO312" s="9"/>
      <c r="DP312" s="9"/>
      <c r="DU312" s="8"/>
      <c r="DX312" s="9"/>
      <c r="EE312" s="9"/>
    </row>
    <row r="313" spans="2:135" ht="12.75" x14ac:dyDescent="0.2">
      <c r="B313" s="6"/>
      <c r="C313" s="1"/>
      <c r="D313" s="1"/>
      <c r="K313" s="25"/>
      <c r="L313" s="9"/>
      <c r="M313" s="9"/>
      <c r="W313" s="9"/>
      <c r="X313" s="9"/>
      <c r="AJ313" s="9"/>
      <c r="AL313" s="9"/>
      <c r="AM313" s="9"/>
      <c r="AP313" s="9"/>
      <c r="AQ313" s="9"/>
      <c r="AW313" s="9"/>
      <c r="AX313" s="9"/>
      <c r="BA313" s="9"/>
      <c r="BB313" s="9"/>
      <c r="BH313" s="9"/>
      <c r="BI313" s="9"/>
      <c r="BL313" s="9"/>
      <c r="BM313" s="9"/>
      <c r="BS313" s="9"/>
      <c r="BT313" s="9"/>
      <c r="BW313" s="9"/>
      <c r="BX313" s="9"/>
      <c r="CD313" s="9"/>
      <c r="CE313" s="9"/>
      <c r="CH313" s="9"/>
      <c r="CI313" s="9"/>
      <c r="CO313" s="9"/>
      <c r="CP313" s="9"/>
      <c r="CS313" s="9"/>
      <c r="CT313" s="9"/>
      <c r="CZ313" s="9"/>
      <c r="DA313" s="9"/>
      <c r="DD313" s="9"/>
      <c r="DE313" s="9"/>
      <c r="DK313" s="9"/>
      <c r="DL313" s="9"/>
      <c r="DO313" s="9"/>
      <c r="DP313" s="9"/>
      <c r="DU313" s="8"/>
      <c r="DX313" s="9"/>
      <c r="EE313" s="9"/>
    </row>
    <row r="314" spans="2:135" ht="12.75" x14ac:dyDescent="0.2">
      <c r="B314" s="6"/>
      <c r="C314" s="1"/>
      <c r="D314" s="1"/>
      <c r="K314" s="25"/>
      <c r="L314" s="9"/>
      <c r="M314" s="9"/>
      <c r="W314" s="9"/>
      <c r="X314" s="9"/>
      <c r="AJ314" s="9"/>
      <c r="AL314" s="9"/>
      <c r="AM314" s="9"/>
      <c r="AP314" s="9"/>
      <c r="AQ314" s="9"/>
      <c r="AW314" s="9"/>
      <c r="AX314" s="9"/>
      <c r="BA314" s="9"/>
      <c r="BB314" s="9"/>
      <c r="BH314" s="9"/>
      <c r="BI314" s="9"/>
      <c r="BL314" s="9"/>
      <c r="BM314" s="9"/>
      <c r="BS314" s="9"/>
      <c r="BT314" s="9"/>
      <c r="BW314" s="9"/>
      <c r="BX314" s="9"/>
      <c r="CD314" s="9"/>
      <c r="CE314" s="9"/>
      <c r="CH314" s="9"/>
      <c r="CI314" s="9"/>
      <c r="CO314" s="9"/>
      <c r="CP314" s="9"/>
      <c r="CS314" s="9"/>
      <c r="CT314" s="9"/>
      <c r="CZ314" s="9"/>
      <c r="DA314" s="9"/>
      <c r="DD314" s="9"/>
      <c r="DE314" s="9"/>
      <c r="DK314" s="9"/>
      <c r="DL314" s="9"/>
      <c r="DO314" s="9"/>
      <c r="DP314" s="9"/>
      <c r="DU314" s="8"/>
      <c r="DX314" s="9"/>
      <c r="EE314" s="9"/>
    </row>
    <row r="315" spans="2:135" ht="12.75" x14ac:dyDescent="0.2">
      <c r="B315" s="6"/>
      <c r="C315" s="1"/>
      <c r="D315" s="1"/>
      <c r="K315" s="25"/>
      <c r="L315" s="9"/>
      <c r="M315" s="9"/>
      <c r="W315" s="9"/>
      <c r="X315" s="9"/>
      <c r="AJ315" s="9"/>
      <c r="AL315" s="9"/>
      <c r="AM315" s="9"/>
      <c r="AP315" s="9"/>
      <c r="AQ315" s="9"/>
      <c r="AW315" s="9"/>
      <c r="AX315" s="9"/>
      <c r="BA315" s="9"/>
      <c r="BB315" s="9"/>
      <c r="BH315" s="9"/>
      <c r="BI315" s="9"/>
      <c r="BL315" s="9"/>
      <c r="BM315" s="9"/>
      <c r="BS315" s="9"/>
      <c r="BT315" s="9"/>
      <c r="BW315" s="9"/>
      <c r="BX315" s="9"/>
      <c r="CD315" s="9"/>
      <c r="CE315" s="9"/>
      <c r="CH315" s="9"/>
      <c r="CI315" s="9"/>
      <c r="CO315" s="9"/>
      <c r="CP315" s="9"/>
      <c r="CS315" s="9"/>
      <c r="CT315" s="9"/>
      <c r="CZ315" s="9"/>
      <c r="DA315" s="9"/>
      <c r="DD315" s="9"/>
      <c r="DE315" s="9"/>
      <c r="DK315" s="9"/>
      <c r="DL315" s="9"/>
      <c r="DO315" s="9"/>
      <c r="DP315" s="9"/>
      <c r="DU315" s="8"/>
      <c r="DX315" s="9"/>
      <c r="EE315" s="9"/>
    </row>
    <row r="316" spans="2:135" ht="12.75" x14ac:dyDescent="0.2">
      <c r="B316" s="6"/>
      <c r="C316" s="1"/>
      <c r="D316" s="1"/>
      <c r="K316" s="25"/>
      <c r="L316" s="9"/>
      <c r="M316" s="9"/>
      <c r="W316" s="9"/>
      <c r="X316" s="9"/>
      <c r="AJ316" s="9"/>
      <c r="AL316" s="9"/>
      <c r="AM316" s="9"/>
      <c r="AP316" s="9"/>
      <c r="AQ316" s="9"/>
      <c r="AW316" s="9"/>
      <c r="AX316" s="9"/>
      <c r="BA316" s="9"/>
      <c r="BB316" s="9"/>
      <c r="BH316" s="9"/>
      <c r="BI316" s="9"/>
      <c r="BL316" s="9"/>
      <c r="BM316" s="9"/>
      <c r="BS316" s="9"/>
      <c r="BT316" s="9"/>
      <c r="BW316" s="9"/>
      <c r="BX316" s="9"/>
      <c r="CD316" s="9"/>
      <c r="CE316" s="9"/>
      <c r="CH316" s="9"/>
      <c r="CI316" s="9"/>
      <c r="CO316" s="9"/>
      <c r="CP316" s="9"/>
      <c r="CS316" s="9"/>
      <c r="CT316" s="9"/>
      <c r="CZ316" s="9"/>
      <c r="DA316" s="9"/>
      <c r="DD316" s="9"/>
      <c r="DE316" s="9"/>
      <c r="DK316" s="9"/>
      <c r="DL316" s="9"/>
      <c r="DO316" s="9"/>
      <c r="DP316" s="9"/>
      <c r="DU316" s="8"/>
      <c r="DX316" s="9"/>
      <c r="EE316" s="9"/>
    </row>
    <row r="317" spans="2:135" ht="12.75" x14ac:dyDescent="0.2">
      <c r="B317" s="6"/>
      <c r="C317" s="1"/>
      <c r="D317" s="1"/>
      <c r="K317" s="25"/>
      <c r="L317" s="9"/>
      <c r="M317" s="9"/>
      <c r="W317" s="9"/>
      <c r="X317" s="9"/>
      <c r="AJ317" s="9"/>
      <c r="AL317" s="9"/>
      <c r="AM317" s="9"/>
      <c r="AP317" s="9"/>
      <c r="AQ317" s="9"/>
      <c r="AW317" s="9"/>
      <c r="AX317" s="9"/>
      <c r="BA317" s="9"/>
      <c r="BB317" s="9"/>
      <c r="BH317" s="9"/>
      <c r="BI317" s="9"/>
      <c r="BL317" s="9"/>
      <c r="BM317" s="9"/>
      <c r="BS317" s="9"/>
      <c r="BT317" s="9"/>
      <c r="BW317" s="9"/>
      <c r="BX317" s="9"/>
      <c r="CD317" s="9"/>
      <c r="CE317" s="9"/>
      <c r="CH317" s="9"/>
      <c r="CI317" s="9"/>
      <c r="CO317" s="9"/>
      <c r="CP317" s="9"/>
      <c r="CS317" s="9"/>
      <c r="CT317" s="9"/>
      <c r="CZ317" s="9"/>
      <c r="DA317" s="9"/>
      <c r="DD317" s="9"/>
      <c r="DE317" s="9"/>
      <c r="DK317" s="9"/>
      <c r="DL317" s="9"/>
      <c r="DO317" s="9"/>
      <c r="DP317" s="9"/>
      <c r="DU317" s="8"/>
      <c r="DX317" s="9"/>
      <c r="EE317" s="9"/>
    </row>
    <row r="318" spans="2:135" ht="12.75" x14ac:dyDescent="0.2">
      <c r="B318" s="6"/>
      <c r="C318" s="1"/>
      <c r="D318" s="1"/>
      <c r="K318" s="25"/>
      <c r="L318" s="9"/>
      <c r="M318" s="9"/>
      <c r="W318" s="9"/>
      <c r="X318" s="9"/>
      <c r="AJ318" s="9"/>
      <c r="AL318" s="9"/>
      <c r="AM318" s="9"/>
      <c r="AP318" s="9"/>
      <c r="AQ318" s="9"/>
      <c r="AW318" s="9"/>
      <c r="AX318" s="9"/>
      <c r="BA318" s="9"/>
      <c r="BB318" s="9"/>
      <c r="BH318" s="9"/>
      <c r="BI318" s="9"/>
      <c r="BL318" s="9"/>
      <c r="BM318" s="9"/>
      <c r="BS318" s="9"/>
      <c r="BT318" s="9"/>
      <c r="BW318" s="9"/>
      <c r="BX318" s="9"/>
      <c r="CD318" s="9"/>
      <c r="CE318" s="9"/>
      <c r="CH318" s="9"/>
      <c r="CI318" s="9"/>
      <c r="CO318" s="9"/>
      <c r="CP318" s="9"/>
      <c r="CS318" s="9"/>
      <c r="CT318" s="9"/>
      <c r="CZ318" s="9"/>
      <c r="DA318" s="9"/>
      <c r="DD318" s="9"/>
      <c r="DE318" s="9"/>
      <c r="DK318" s="9"/>
      <c r="DL318" s="9"/>
      <c r="DO318" s="9"/>
      <c r="DP318" s="9"/>
      <c r="DU318" s="8"/>
      <c r="DX318" s="9"/>
      <c r="EE318" s="9"/>
    </row>
    <row r="319" spans="2:135" ht="12.75" x14ac:dyDescent="0.2">
      <c r="B319" s="6"/>
      <c r="C319" s="1"/>
      <c r="D319" s="1"/>
      <c r="K319" s="25"/>
      <c r="L319" s="9"/>
      <c r="M319" s="9"/>
      <c r="W319" s="9"/>
      <c r="X319" s="9"/>
      <c r="AJ319" s="9"/>
      <c r="AL319" s="9"/>
      <c r="AM319" s="9"/>
      <c r="AP319" s="9"/>
      <c r="AQ319" s="9"/>
      <c r="AW319" s="9"/>
      <c r="AX319" s="9"/>
      <c r="BA319" s="9"/>
      <c r="BB319" s="9"/>
      <c r="BH319" s="9"/>
      <c r="BI319" s="9"/>
      <c r="BL319" s="9"/>
      <c r="BM319" s="9"/>
      <c r="BS319" s="9"/>
      <c r="BT319" s="9"/>
      <c r="BW319" s="9"/>
      <c r="BX319" s="9"/>
      <c r="CD319" s="9"/>
      <c r="CE319" s="9"/>
      <c r="CH319" s="9"/>
      <c r="CI319" s="9"/>
      <c r="CO319" s="9"/>
      <c r="CP319" s="9"/>
      <c r="CS319" s="9"/>
      <c r="CT319" s="9"/>
      <c r="CZ319" s="9"/>
      <c r="DA319" s="9"/>
      <c r="DD319" s="9"/>
      <c r="DE319" s="9"/>
      <c r="DK319" s="9"/>
      <c r="DL319" s="9"/>
      <c r="DO319" s="9"/>
      <c r="DP319" s="9"/>
      <c r="DU319" s="8"/>
      <c r="DX319" s="9"/>
      <c r="EE319" s="9"/>
    </row>
    <row r="320" spans="2:135" ht="12.75" x14ac:dyDescent="0.2">
      <c r="B320" s="6"/>
      <c r="C320" s="1"/>
      <c r="D320" s="1"/>
      <c r="K320" s="25"/>
      <c r="L320" s="9"/>
      <c r="M320" s="9"/>
      <c r="W320" s="9"/>
      <c r="X320" s="9"/>
      <c r="AJ320" s="9"/>
      <c r="AL320" s="9"/>
      <c r="AM320" s="9"/>
      <c r="AP320" s="9"/>
      <c r="AQ320" s="9"/>
      <c r="AW320" s="9"/>
      <c r="AX320" s="9"/>
      <c r="BA320" s="9"/>
      <c r="BB320" s="9"/>
      <c r="BH320" s="9"/>
      <c r="BI320" s="9"/>
      <c r="BL320" s="9"/>
      <c r="BM320" s="9"/>
      <c r="BS320" s="9"/>
      <c r="BT320" s="9"/>
      <c r="BW320" s="9"/>
      <c r="BX320" s="9"/>
      <c r="CD320" s="9"/>
      <c r="CE320" s="9"/>
      <c r="CH320" s="9"/>
      <c r="CI320" s="9"/>
      <c r="CO320" s="9"/>
      <c r="CP320" s="9"/>
      <c r="CS320" s="9"/>
      <c r="CT320" s="9"/>
      <c r="CZ320" s="9"/>
      <c r="DA320" s="9"/>
      <c r="DD320" s="9"/>
      <c r="DE320" s="9"/>
      <c r="DK320" s="9"/>
      <c r="DL320" s="9"/>
      <c r="DO320" s="9"/>
      <c r="DP320" s="9"/>
      <c r="DU320" s="8"/>
      <c r="DX320" s="9"/>
      <c r="EE320" s="9"/>
    </row>
    <row r="321" spans="2:135" ht="12.75" x14ac:dyDescent="0.2">
      <c r="B321" s="6"/>
      <c r="C321" s="1"/>
      <c r="D321" s="1"/>
      <c r="K321" s="25"/>
      <c r="L321" s="9"/>
      <c r="M321" s="9"/>
      <c r="W321" s="9"/>
      <c r="X321" s="9"/>
      <c r="AJ321" s="9"/>
      <c r="AL321" s="9"/>
      <c r="AM321" s="9"/>
      <c r="AP321" s="9"/>
      <c r="AQ321" s="9"/>
      <c r="AW321" s="9"/>
      <c r="AX321" s="9"/>
      <c r="BA321" s="9"/>
      <c r="BB321" s="9"/>
      <c r="BH321" s="9"/>
      <c r="BI321" s="9"/>
      <c r="BL321" s="9"/>
      <c r="BM321" s="9"/>
      <c r="BS321" s="9"/>
      <c r="BT321" s="9"/>
      <c r="BW321" s="9"/>
      <c r="BX321" s="9"/>
      <c r="CD321" s="9"/>
      <c r="CE321" s="9"/>
      <c r="CH321" s="9"/>
      <c r="CI321" s="9"/>
      <c r="CO321" s="9"/>
      <c r="CP321" s="9"/>
      <c r="CS321" s="9"/>
      <c r="CT321" s="9"/>
      <c r="CZ321" s="9"/>
      <c r="DA321" s="9"/>
      <c r="DD321" s="9"/>
      <c r="DE321" s="9"/>
      <c r="DK321" s="9"/>
      <c r="DL321" s="9"/>
      <c r="DO321" s="9"/>
      <c r="DP321" s="9"/>
      <c r="DU321" s="8"/>
      <c r="DX321" s="9"/>
      <c r="EE321" s="9"/>
    </row>
    <row r="322" spans="2:135" ht="12.75" x14ac:dyDescent="0.2">
      <c r="B322" s="6"/>
      <c r="C322" s="1"/>
      <c r="D322" s="1"/>
      <c r="K322" s="25"/>
      <c r="L322" s="9"/>
      <c r="M322" s="9"/>
      <c r="W322" s="9"/>
      <c r="X322" s="9"/>
      <c r="AJ322" s="9"/>
      <c r="AL322" s="9"/>
      <c r="AM322" s="9"/>
      <c r="AP322" s="9"/>
      <c r="AQ322" s="9"/>
      <c r="AW322" s="9"/>
      <c r="AX322" s="9"/>
      <c r="BA322" s="9"/>
      <c r="BB322" s="9"/>
      <c r="BH322" s="9"/>
      <c r="BI322" s="9"/>
      <c r="BL322" s="9"/>
      <c r="BM322" s="9"/>
      <c r="BS322" s="9"/>
      <c r="BT322" s="9"/>
      <c r="BW322" s="9"/>
      <c r="BX322" s="9"/>
      <c r="CD322" s="9"/>
      <c r="CE322" s="9"/>
      <c r="CH322" s="9"/>
      <c r="CI322" s="9"/>
      <c r="CO322" s="9"/>
      <c r="CP322" s="9"/>
      <c r="CS322" s="9"/>
      <c r="CT322" s="9"/>
      <c r="CZ322" s="9"/>
      <c r="DA322" s="9"/>
      <c r="DD322" s="9"/>
      <c r="DE322" s="9"/>
      <c r="DK322" s="9"/>
      <c r="DL322" s="9"/>
      <c r="DO322" s="9"/>
      <c r="DP322" s="9"/>
      <c r="DU322" s="8"/>
      <c r="DX322" s="9"/>
      <c r="EE322" s="9"/>
    </row>
    <row r="323" spans="2:135" ht="12.75" x14ac:dyDescent="0.2">
      <c r="B323" s="6"/>
      <c r="C323" s="1"/>
      <c r="D323" s="1"/>
      <c r="K323" s="25"/>
      <c r="L323" s="9"/>
      <c r="M323" s="9"/>
      <c r="W323" s="9"/>
      <c r="X323" s="9"/>
      <c r="AJ323" s="9"/>
      <c r="AL323" s="9"/>
      <c r="AM323" s="9"/>
      <c r="AP323" s="9"/>
      <c r="AQ323" s="9"/>
      <c r="AW323" s="9"/>
      <c r="AX323" s="9"/>
      <c r="BA323" s="9"/>
      <c r="BB323" s="9"/>
      <c r="BH323" s="9"/>
      <c r="BI323" s="9"/>
      <c r="BL323" s="9"/>
      <c r="BM323" s="9"/>
      <c r="BS323" s="9"/>
      <c r="BT323" s="9"/>
      <c r="BW323" s="9"/>
      <c r="BX323" s="9"/>
      <c r="CD323" s="9"/>
      <c r="CE323" s="9"/>
      <c r="CH323" s="9"/>
      <c r="CI323" s="9"/>
      <c r="CO323" s="9"/>
      <c r="CP323" s="9"/>
      <c r="CS323" s="9"/>
      <c r="CT323" s="9"/>
      <c r="CZ323" s="9"/>
      <c r="DA323" s="9"/>
      <c r="DD323" s="9"/>
      <c r="DE323" s="9"/>
      <c r="DK323" s="9"/>
      <c r="DL323" s="9"/>
      <c r="DO323" s="9"/>
      <c r="DP323" s="9"/>
      <c r="DU323" s="8"/>
      <c r="DX323" s="9"/>
      <c r="EE323" s="9"/>
    </row>
    <row r="324" spans="2:135" ht="12.75" x14ac:dyDescent="0.2">
      <c r="B324" s="6"/>
      <c r="C324" s="1"/>
      <c r="D324" s="1"/>
      <c r="K324" s="25"/>
      <c r="L324" s="9"/>
      <c r="M324" s="9"/>
      <c r="W324" s="9"/>
      <c r="X324" s="9"/>
      <c r="AJ324" s="9"/>
      <c r="AL324" s="9"/>
      <c r="AM324" s="9"/>
      <c r="AP324" s="9"/>
      <c r="AQ324" s="9"/>
      <c r="AW324" s="9"/>
      <c r="AX324" s="9"/>
      <c r="BA324" s="9"/>
      <c r="BB324" s="9"/>
      <c r="BH324" s="9"/>
      <c r="BI324" s="9"/>
      <c r="BL324" s="9"/>
      <c r="BM324" s="9"/>
      <c r="BS324" s="9"/>
      <c r="BT324" s="9"/>
      <c r="BW324" s="9"/>
      <c r="BX324" s="9"/>
      <c r="CD324" s="9"/>
      <c r="CE324" s="9"/>
      <c r="CH324" s="9"/>
      <c r="CI324" s="9"/>
      <c r="CO324" s="9"/>
      <c r="CP324" s="9"/>
      <c r="CS324" s="9"/>
      <c r="CT324" s="9"/>
      <c r="CZ324" s="9"/>
      <c r="DA324" s="9"/>
      <c r="DD324" s="9"/>
      <c r="DE324" s="9"/>
      <c r="DK324" s="9"/>
      <c r="DL324" s="9"/>
      <c r="DO324" s="9"/>
      <c r="DP324" s="9"/>
      <c r="DU324" s="8"/>
      <c r="DX324" s="9"/>
      <c r="EE324" s="9"/>
    </row>
    <row r="325" spans="2:135" ht="12.75" x14ac:dyDescent="0.2">
      <c r="B325" s="6"/>
      <c r="C325" s="1"/>
      <c r="D325" s="1"/>
      <c r="K325" s="25"/>
      <c r="L325" s="9"/>
      <c r="M325" s="9"/>
      <c r="W325" s="9"/>
      <c r="X325" s="9"/>
      <c r="AJ325" s="9"/>
      <c r="AL325" s="9"/>
      <c r="AM325" s="9"/>
      <c r="AP325" s="9"/>
      <c r="AQ325" s="9"/>
      <c r="AW325" s="9"/>
      <c r="AX325" s="9"/>
      <c r="BA325" s="9"/>
      <c r="BB325" s="9"/>
      <c r="BH325" s="9"/>
      <c r="BI325" s="9"/>
      <c r="BL325" s="9"/>
      <c r="BM325" s="9"/>
      <c r="BS325" s="9"/>
      <c r="BT325" s="9"/>
      <c r="BW325" s="9"/>
      <c r="BX325" s="9"/>
      <c r="CD325" s="9"/>
      <c r="CE325" s="9"/>
      <c r="CH325" s="9"/>
      <c r="CI325" s="9"/>
      <c r="CO325" s="9"/>
      <c r="CP325" s="9"/>
      <c r="CS325" s="9"/>
      <c r="CT325" s="9"/>
      <c r="CZ325" s="9"/>
      <c r="DA325" s="9"/>
      <c r="DD325" s="9"/>
      <c r="DE325" s="9"/>
      <c r="DK325" s="9"/>
      <c r="DL325" s="9"/>
      <c r="DO325" s="9"/>
      <c r="DP325" s="9"/>
      <c r="DU325" s="8"/>
      <c r="DX325" s="9"/>
      <c r="EE325" s="9"/>
    </row>
    <row r="326" spans="2:135" ht="12.75" x14ac:dyDescent="0.2">
      <c r="B326" s="6"/>
      <c r="C326" s="1"/>
      <c r="D326" s="1"/>
      <c r="K326" s="25"/>
      <c r="L326" s="9"/>
      <c r="M326" s="9"/>
      <c r="W326" s="9"/>
      <c r="X326" s="9"/>
      <c r="AJ326" s="9"/>
      <c r="AL326" s="9"/>
      <c r="AM326" s="9"/>
      <c r="AP326" s="9"/>
      <c r="AQ326" s="9"/>
      <c r="AW326" s="9"/>
      <c r="AX326" s="9"/>
      <c r="BA326" s="9"/>
      <c r="BB326" s="9"/>
      <c r="BH326" s="9"/>
      <c r="BI326" s="9"/>
      <c r="BL326" s="9"/>
      <c r="BM326" s="9"/>
      <c r="BS326" s="9"/>
      <c r="BT326" s="9"/>
      <c r="BW326" s="9"/>
      <c r="BX326" s="9"/>
      <c r="CD326" s="9"/>
      <c r="CE326" s="9"/>
      <c r="CH326" s="9"/>
      <c r="CI326" s="9"/>
      <c r="CO326" s="9"/>
      <c r="CP326" s="9"/>
      <c r="CS326" s="9"/>
      <c r="CT326" s="9"/>
      <c r="CZ326" s="9"/>
      <c r="DA326" s="9"/>
      <c r="DD326" s="9"/>
      <c r="DE326" s="9"/>
      <c r="DK326" s="9"/>
      <c r="DL326" s="9"/>
      <c r="DO326" s="9"/>
      <c r="DP326" s="9"/>
      <c r="DU326" s="8"/>
      <c r="DX326" s="9"/>
      <c r="EE326" s="9"/>
    </row>
    <row r="327" spans="2:135" ht="12.75" x14ac:dyDescent="0.2">
      <c r="B327" s="6"/>
      <c r="C327" s="1"/>
      <c r="D327" s="1"/>
      <c r="K327" s="25"/>
      <c r="L327" s="9"/>
      <c r="M327" s="9"/>
      <c r="W327" s="9"/>
      <c r="X327" s="9"/>
      <c r="AJ327" s="9"/>
      <c r="AL327" s="9"/>
      <c r="AM327" s="9"/>
      <c r="AP327" s="9"/>
      <c r="AQ327" s="9"/>
      <c r="AW327" s="9"/>
      <c r="AX327" s="9"/>
      <c r="BA327" s="9"/>
      <c r="BB327" s="9"/>
      <c r="BH327" s="9"/>
      <c r="BI327" s="9"/>
      <c r="BL327" s="9"/>
      <c r="BM327" s="9"/>
      <c r="BS327" s="9"/>
      <c r="BT327" s="9"/>
      <c r="BW327" s="9"/>
      <c r="BX327" s="9"/>
      <c r="CD327" s="9"/>
      <c r="CE327" s="9"/>
      <c r="CH327" s="9"/>
      <c r="CI327" s="9"/>
      <c r="CO327" s="9"/>
      <c r="CP327" s="9"/>
      <c r="CS327" s="9"/>
      <c r="CT327" s="9"/>
      <c r="CZ327" s="9"/>
      <c r="DA327" s="9"/>
      <c r="DD327" s="9"/>
      <c r="DE327" s="9"/>
      <c r="DK327" s="9"/>
      <c r="DL327" s="9"/>
      <c r="DO327" s="9"/>
      <c r="DP327" s="9"/>
      <c r="DU327" s="8"/>
      <c r="DX327" s="9"/>
      <c r="EE327" s="9"/>
    </row>
    <row r="328" spans="2:135" ht="12.75" x14ac:dyDescent="0.2">
      <c r="B328" s="6"/>
      <c r="C328" s="1"/>
      <c r="D328" s="1"/>
      <c r="K328" s="25"/>
      <c r="L328" s="9"/>
      <c r="M328" s="9"/>
      <c r="W328" s="9"/>
      <c r="X328" s="9"/>
      <c r="AJ328" s="9"/>
      <c r="AL328" s="9"/>
      <c r="AM328" s="9"/>
      <c r="AP328" s="9"/>
      <c r="AQ328" s="9"/>
      <c r="AW328" s="9"/>
      <c r="AX328" s="9"/>
      <c r="BA328" s="9"/>
      <c r="BB328" s="9"/>
      <c r="BH328" s="9"/>
      <c r="BI328" s="9"/>
      <c r="BL328" s="9"/>
      <c r="BM328" s="9"/>
      <c r="BS328" s="9"/>
      <c r="BT328" s="9"/>
      <c r="BW328" s="9"/>
      <c r="BX328" s="9"/>
      <c r="CD328" s="9"/>
      <c r="CE328" s="9"/>
      <c r="CH328" s="9"/>
      <c r="CI328" s="9"/>
      <c r="CO328" s="9"/>
      <c r="CP328" s="9"/>
      <c r="CS328" s="9"/>
      <c r="CT328" s="9"/>
      <c r="CZ328" s="9"/>
      <c r="DA328" s="9"/>
      <c r="DD328" s="9"/>
      <c r="DE328" s="9"/>
      <c r="DK328" s="9"/>
      <c r="DL328" s="9"/>
      <c r="DO328" s="9"/>
      <c r="DP328" s="9"/>
      <c r="DU328" s="8"/>
      <c r="DX328" s="9"/>
      <c r="EE328" s="9"/>
    </row>
    <row r="329" spans="2:135" ht="12.75" x14ac:dyDescent="0.2">
      <c r="B329" s="6"/>
      <c r="C329" s="1"/>
      <c r="D329" s="1"/>
      <c r="K329" s="25"/>
      <c r="L329" s="9"/>
      <c r="M329" s="9"/>
      <c r="W329" s="9"/>
      <c r="X329" s="9"/>
      <c r="AJ329" s="9"/>
      <c r="AL329" s="9"/>
      <c r="AM329" s="9"/>
      <c r="AP329" s="9"/>
      <c r="AQ329" s="9"/>
      <c r="AW329" s="9"/>
      <c r="AX329" s="9"/>
      <c r="BA329" s="9"/>
      <c r="BB329" s="9"/>
      <c r="BH329" s="9"/>
      <c r="BI329" s="9"/>
      <c r="BL329" s="9"/>
      <c r="BM329" s="9"/>
      <c r="BS329" s="9"/>
      <c r="BT329" s="9"/>
      <c r="BW329" s="9"/>
      <c r="BX329" s="9"/>
      <c r="CD329" s="9"/>
      <c r="CE329" s="9"/>
      <c r="CH329" s="9"/>
      <c r="CI329" s="9"/>
      <c r="CO329" s="9"/>
      <c r="CP329" s="9"/>
      <c r="CS329" s="9"/>
      <c r="CT329" s="9"/>
      <c r="CZ329" s="9"/>
      <c r="DA329" s="9"/>
      <c r="DD329" s="9"/>
      <c r="DE329" s="9"/>
      <c r="DK329" s="9"/>
      <c r="DL329" s="9"/>
      <c r="DO329" s="9"/>
      <c r="DP329" s="9"/>
      <c r="DU329" s="8"/>
      <c r="DX329" s="9"/>
      <c r="EE329" s="9"/>
    </row>
    <row r="330" spans="2:135" ht="12.75" x14ac:dyDescent="0.2">
      <c r="B330" s="6"/>
      <c r="C330" s="1"/>
      <c r="D330" s="1"/>
      <c r="K330" s="25"/>
      <c r="L330" s="9"/>
      <c r="M330" s="9"/>
      <c r="W330" s="9"/>
      <c r="X330" s="9"/>
      <c r="AJ330" s="9"/>
      <c r="AL330" s="9"/>
      <c r="AM330" s="9"/>
      <c r="AP330" s="9"/>
      <c r="AQ330" s="9"/>
      <c r="AW330" s="9"/>
      <c r="AX330" s="9"/>
      <c r="BA330" s="9"/>
      <c r="BB330" s="9"/>
      <c r="BH330" s="9"/>
      <c r="BI330" s="9"/>
      <c r="BL330" s="9"/>
      <c r="BM330" s="9"/>
      <c r="BS330" s="9"/>
      <c r="BT330" s="9"/>
      <c r="BW330" s="9"/>
      <c r="BX330" s="9"/>
      <c r="CD330" s="9"/>
      <c r="CE330" s="9"/>
      <c r="CH330" s="9"/>
      <c r="CI330" s="9"/>
      <c r="CO330" s="9"/>
      <c r="CP330" s="9"/>
      <c r="CS330" s="9"/>
      <c r="CT330" s="9"/>
      <c r="CZ330" s="9"/>
      <c r="DA330" s="9"/>
      <c r="DD330" s="9"/>
      <c r="DE330" s="9"/>
      <c r="DK330" s="9"/>
      <c r="DL330" s="9"/>
      <c r="DO330" s="9"/>
      <c r="DP330" s="9"/>
      <c r="DU330" s="8"/>
      <c r="DX330" s="9"/>
      <c r="EE330" s="9"/>
    </row>
    <row r="331" spans="2:135" ht="12.75" x14ac:dyDescent="0.2">
      <c r="B331" s="6"/>
      <c r="C331" s="1"/>
      <c r="D331" s="1"/>
      <c r="K331" s="25"/>
      <c r="L331" s="9"/>
      <c r="M331" s="9"/>
      <c r="W331" s="9"/>
      <c r="X331" s="9"/>
      <c r="AJ331" s="9"/>
      <c r="AL331" s="9"/>
      <c r="AM331" s="9"/>
      <c r="AP331" s="9"/>
      <c r="AQ331" s="9"/>
      <c r="AW331" s="9"/>
      <c r="AX331" s="9"/>
      <c r="BA331" s="9"/>
      <c r="BB331" s="9"/>
      <c r="BH331" s="9"/>
      <c r="BI331" s="9"/>
      <c r="BL331" s="9"/>
      <c r="BM331" s="9"/>
      <c r="BS331" s="9"/>
      <c r="BT331" s="9"/>
      <c r="BW331" s="9"/>
      <c r="BX331" s="9"/>
      <c r="CD331" s="9"/>
      <c r="CE331" s="9"/>
      <c r="CH331" s="9"/>
      <c r="CI331" s="9"/>
      <c r="CO331" s="9"/>
      <c r="CP331" s="9"/>
      <c r="CS331" s="9"/>
      <c r="CT331" s="9"/>
      <c r="CZ331" s="9"/>
      <c r="DA331" s="9"/>
      <c r="DD331" s="9"/>
      <c r="DE331" s="9"/>
      <c r="DK331" s="9"/>
      <c r="DL331" s="9"/>
      <c r="DO331" s="9"/>
      <c r="DP331" s="9"/>
      <c r="DU331" s="8"/>
      <c r="DX331" s="9"/>
      <c r="EE331" s="9"/>
    </row>
    <row r="332" spans="2:135" ht="12.75" x14ac:dyDescent="0.2">
      <c r="B332" s="6"/>
      <c r="C332" s="1"/>
      <c r="D332" s="1"/>
      <c r="K332" s="25"/>
      <c r="L332" s="9"/>
      <c r="M332" s="9"/>
      <c r="W332" s="9"/>
      <c r="X332" s="9"/>
      <c r="AJ332" s="9"/>
      <c r="AL332" s="9"/>
      <c r="AM332" s="9"/>
      <c r="AP332" s="9"/>
      <c r="AQ332" s="9"/>
      <c r="AW332" s="9"/>
      <c r="AX332" s="9"/>
      <c r="BA332" s="9"/>
      <c r="BB332" s="9"/>
      <c r="BH332" s="9"/>
      <c r="BI332" s="9"/>
      <c r="BL332" s="9"/>
      <c r="BM332" s="9"/>
      <c r="BS332" s="9"/>
      <c r="BT332" s="9"/>
      <c r="BW332" s="9"/>
      <c r="BX332" s="9"/>
      <c r="CD332" s="9"/>
      <c r="CE332" s="9"/>
      <c r="CH332" s="9"/>
      <c r="CI332" s="9"/>
      <c r="CO332" s="9"/>
      <c r="CP332" s="9"/>
      <c r="CS332" s="9"/>
      <c r="CT332" s="9"/>
      <c r="CZ332" s="9"/>
      <c r="DA332" s="9"/>
      <c r="DD332" s="9"/>
      <c r="DE332" s="9"/>
      <c r="DK332" s="9"/>
      <c r="DL332" s="9"/>
      <c r="DO332" s="9"/>
      <c r="DP332" s="9"/>
      <c r="DU332" s="8"/>
      <c r="DX332" s="9"/>
      <c r="EE332" s="9"/>
    </row>
    <row r="333" spans="2:135" ht="12.75" x14ac:dyDescent="0.2">
      <c r="B333" s="6"/>
      <c r="C333" s="1"/>
      <c r="D333" s="1"/>
      <c r="K333" s="25"/>
      <c r="L333" s="9"/>
      <c r="M333" s="9"/>
      <c r="W333" s="9"/>
      <c r="X333" s="9"/>
      <c r="AJ333" s="9"/>
      <c r="AL333" s="9"/>
      <c r="AM333" s="9"/>
      <c r="AP333" s="9"/>
      <c r="AQ333" s="9"/>
      <c r="AW333" s="9"/>
      <c r="AX333" s="9"/>
      <c r="BA333" s="9"/>
      <c r="BB333" s="9"/>
      <c r="BH333" s="9"/>
      <c r="BI333" s="9"/>
      <c r="BL333" s="9"/>
      <c r="BM333" s="9"/>
      <c r="BS333" s="9"/>
      <c r="BT333" s="9"/>
      <c r="BW333" s="9"/>
      <c r="BX333" s="9"/>
      <c r="CD333" s="9"/>
      <c r="CE333" s="9"/>
      <c r="CH333" s="9"/>
      <c r="CI333" s="9"/>
      <c r="CO333" s="9"/>
      <c r="CP333" s="9"/>
      <c r="CS333" s="9"/>
      <c r="CT333" s="9"/>
      <c r="CZ333" s="9"/>
      <c r="DA333" s="9"/>
      <c r="DD333" s="9"/>
      <c r="DE333" s="9"/>
      <c r="DK333" s="9"/>
      <c r="DL333" s="9"/>
      <c r="DO333" s="9"/>
      <c r="DP333" s="9"/>
      <c r="DU333" s="8"/>
      <c r="DX333" s="9"/>
      <c r="EE333" s="9"/>
    </row>
    <row r="334" spans="2:135" ht="12.75" x14ac:dyDescent="0.2">
      <c r="B334" s="6"/>
      <c r="C334" s="1"/>
      <c r="D334" s="1"/>
      <c r="K334" s="25"/>
      <c r="L334" s="9"/>
      <c r="M334" s="9"/>
      <c r="W334" s="9"/>
      <c r="X334" s="9"/>
      <c r="AJ334" s="9"/>
      <c r="AL334" s="9"/>
      <c r="AM334" s="9"/>
      <c r="AP334" s="9"/>
      <c r="AQ334" s="9"/>
      <c r="AW334" s="9"/>
      <c r="AX334" s="9"/>
      <c r="BA334" s="9"/>
      <c r="BB334" s="9"/>
      <c r="BH334" s="9"/>
      <c r="BI334" s="9"/>
      <c r="BL334" s="9"/>
      <c r="BM334" s="9"/>
      <c r="BS334" s="9"/>
      <c r="BT334" s="9"/>
      <c r="BW334" s="9"/>
      <c r="BX334" s="9"/>
      <c r="CD334" s="9"/>
      <c r="CE334" s="9"/>
      <c r="CH334" s="9"/>
      <c r="CI334" s="9"/>
      <c r="CO334" s="9"/>
      <c r="CP334" s="9"/>
      <c r="CS334" s="9"/>
      <c r="CT334" s="9"/>
      <c r="CZ334" s="9"/>
      <c r="DA334" s="9"/>
      <c r="DD334" s="9"/>
      <c r="DE334" s="9"/>
      <c r="DK334" s="9"/>
      <c r="DL334" s="9"/>
      <c r="DO334" s="9"/>
      <c r="DP334" s="9"/>
      <c r="DU334" s="8"/>
      <c r="DX334" s="9"/>
      <c r="EE334" s="9"/>
    </row>
    <row r="335" spans="2:135" ht="12.75" x14ac:dyDescent="0.2">
      <c r="B335" s="6"/>
      <c r="C335" s="1"/>
      <c r="D335" s="1"/>
      <c r="K335" s="25"/>
      <c r="L335" s="9"/>
      <c r="M335" s="9"/>
      <c r="W335" s="9"/>
      <c r="X335" s="9"/>
      <c r="AJ335" s="9"/>
      <c r="AL335" s="9"/>
      <c r="AM335" s="9"/>
      <c r="AP335" s="9"/>
      <c r="AQ335" s="9"/>
      <c r="AW335" s="9"/>
      <c r="AX335" s="9"/>
      <c r="BA335" s="9"/>
      <c r="BB335" s="9"/>
      <c r="BH335" s="9"/>
      <c r="BI335" s="9"/>
      <c r="BL335" s="9"/>
      <c r="BM335" s="9"/>
      <c r="BS335" s="9"/>
      <c r="BT335" s="9"/>
      <c r="BW335" s="9"/>
      <c r="BX335" s="9"/>
      <c r="CD335" s="9"/>
      <c r="CE335" s="9"/>
      <c r="CH335" s="9"/>
      <c r="CI335" s="9"/>
      <c r="CO335" s="9"/>
      <c r="CP335" s="9"/>
      <c r="CS335" s="9"/>
      <c r="CT335" s="9"/>
      <c r="CZ335" s="9"/>
      <c r="DA335" s="9"/>
      <c r="DD335" s="9"/>
      <c r="DE335" s="9"/>
      <c r="DK335" s="9"/>
      <c r="DL335" s="9"/>
      <c r="DO335" s="9"/>
      <c r="DP335" s="9"/>
      <c r="DU335" s="8"/>
      <c r="DX335" s="9"/>
      <c r="EE335" s="9"/>
    </row>
    <row r="336" spans="2:135" ht="12.75" x14ac:dyDescent="0.2">
      <c r="B336" s="6"/>
      <c r="C336" s="1"/>
      <c r="D336" s="1"/>
      <c r="K336" s="25"/>
      <c r="L336" s="9"/>
      <c r="M336" s="9"/>
      <c r="W336" s="9"/>
      <c r="X336" s="9"/>
      <c r="AJ336" s="9"/>
      <c r="AL336" s="9"/>
      <c r="AM336" s="9"/>
      <c r="AP336" s="9"/>
      <c r="AQ336" s="9"/>
      <c r="AW336" s="9"/>
      <c r="AX336" s="9"/>
      <c r="BA336" s="9"/>
      <c r="BB336" s="9"/>
      <c r="BH336" s="9"/>
      <c r="BI336" s="9"/>
      <c r="BL336" s="9"/>
      <c r="BM336" s="9"/>
      <c r="BS336" s="9"/>
      <c r="BT336" s="9"/>
      <c r="BW336" s="9"/>
      <c r="BX336" s="9"/>
      <c r="CD336" s="9"/>
      <c r="CE336" s="9"/>
      <c r="CH336" s="9"/>
      <c r="CI336" s="9"/>
      <c r="CO336" s="9"/>
      <c r="CP336" s="9"/>
      <c r="CS336" s="9"/>
      <c r="CT336" s="9"/>
      <c r="CZ336" s="9"/>
      <c r="DA336" s="9"/>
      <c r="DD336" s="9"/>
      <c r="DE336" s="9"/>
      <c r="DK336" s="9"/>
      <c r="DL336" s="9"/>
      <c r="DO336" s="9"/>
      <c r="DP336" s="9"/>
      <c r="DU336" s="8"/>
      <c r="DX336" s="9"/>
      <c r="EE336" s="9"/>
    </row>
    <row r="337" spans="2:135" ht="12.75" x14ac:dyDescent="0.2">
      <c r="B337" s="6"/>
      <c r="C337" s="1"/>
      <c r="D337" s="1"/>
      <c r="K337" s="25"/>
      <c r="L337" s="9"/>
      <c r="M337" s="9"/>
      <c r="W337" s="9"/>
      <c r="X337" s="9"/>
      <c r="AJ337" s="9"/>
      <c r="AL337" s="9"/>
      <c r="AM337" s="9"/>
      <c r="AP337" s="9"/>
      <c r="AQ337" s="9"/>
      <c r="AW337" s="9"/>
      <c r="AX337" s="9"/>
      <c r="BA337" s="9"/>
      <c r="BB337" s="9"/>
      <c r="BH337" s="9"/>
      <c r="BI337" s="9"/>
      <c r="BL337" s="9"/>
      <c r="BM337" s="9"/>
      <c r="BS337" s="9"/>
      <c r="BT337" s="9"/>
      <c r="BW337" s="9"/>
      <c r="BX337" s="9"/>
      <c r="CD337" s="9"/>
      <c r="CE337" s="9"/>
      <c r="CH337" s="9"/>
      <c r="CI337" s="9"/>
      <c r="CO337" s="9"/>
      <c r="CP337" s="9"/>
      <c r="CS337" s="9"/>
      <c r="CT337" s="9"/>
      <c r="CZ337" s="9"/>
      <c r="DA337" s="9"/>
      <c r="DD337" s="9"/>
      <c r="DE337" s="9"/>
      <c r="DK337" s="9"/>
      <c r="DL337" s="9"/>
      <c r="DO337" s="9"/>
      <c r="DP337" s="9"/>
      <c r="DU337" s="8"/>
      <c r="DX337" s="9"/>
      <c r="EE337" s="9"/>
    </row>
    <row r="338" spans="2:135" ht="12.75" x14ac:dyDescent="0.2">
      <c r="B338" s="6"/>
      <c r="C338" s="1"/>
      <c r="D338" s="1"/>
      <c r="K338" s="25"/>
      <c r="L338" s="9"/>
      <c r="M338" s="9"/>
      <c r="W338" s="9"/>
      <c r="X338" s="9"/>
      <c r="AJ338" s="9"/>
      <c r="AL338" s="9"/>
      <c r="AM338" s="9"/>
      <c r="AP338" s="9"/>
      <c r="AQ338" s="9"/>
      <c r="AW338" s="9"/>
      <c r="AX338" s="9"/>
      <c r="BA338" s="9"/>
      <c r="BB338" s="9"/>
      <c r="BH338" s="9"/>
      <c r="BI338" s="9"/>
      <c r="BL338" s="9"/>
      <c r="BM338" s="9"/>
      <c r="BS338" s="9"/>
      <c r="BT338" s="9"/>
      <c r="BW338" s="9"/>
      <c r="BX338" s="9"/>
      <c r="CD338" s="9"/>
      <c r="CE338" s="9"/>
      <c r="CH338" s="9"/>
      <c r="CI338" s="9"/>
      <c r="CO338" s="9"/>
      <c r="CP338" s="9"/>
      <c r="CS338" s="9"/>
      <c r="CT338" s="9"/>
      <c r="CZ338" s="9"/>
      <c r="DA338" s="9"/>
      <c r="DD338" s="9"/>
      <c r="DE338" s="9"/>
      <c r="DK338" s="9"/>
      <c r="DL338" s="9"/>
      <c r="DO338" s="9"/>
      <c r="DP338" s="9"/>
      <c r="DU338" s="8"/>
      <c r="DX338" s="9"/>
      <c r="EE338" s="9"/>
    </row>
    <row r="339" spans="2:135" ht="12.75" x14ac:dyDescent="0.2">
      <c r="B339" s="6"/>
      <c r="C339" s="1"/>
      <c r="D339" s="1"/>
      <c r="K339" s="25"/>
      <c r="L339" s="9"/>
      <c r="M339" s="9"/>
      <c r="W339" s="9"/>
      <c r="X339" s="9"/>
      <c r="AJ339" s="9"/>
      <c r="AL339" s="9"/>
      <c r="AM339" s="9"/>
      <c r="AP339" s="9"/>
      <c r="AQ339" s="9"/>
      <c r="AW339" s="9"/>
      <c r="AX339" s="9"/>
      <c r="BA339" s="9"/>
      <c r="BB339" s="9"/>
      <c r="BH339" s="9"/>
      <c r="BI339" s="9"/>
      <c r="BL339" s="9"/>
      <c r="BM339" s="9"/>
      <c r="BS339" s="9"/>
      <c r="BT339" s="9"/>
      <c r="BW339" s="9"/>
      <c r="BX339" s="9"/>
      <c r="CD339" s="9"/>
      <c r="CE339" s="9"/>
      <c r="CH339" s="9"/>
      <c r="CI339" s="9"/>
      <c r="CO339" s="9"/>
      <c r="CP339" s="9"/>
      <c r="CS339" s="9"/>
      <c r="CT339" s="9"/>
      <c r="CZ339" s="9"/>
      <c r="DA339" s="9"/>
      <c r="DD339" s="9"/>
      <c r="DE339" s="9"/>
      <c r="DK339" s="9"/>
      <c r="DL339" s="9"/>
      <c r="DO339" s="9"/>
      <c r="DP339" s="9"/>
      <c r="DU339" s="8"/>
      <c r="DX339" s="9"/>
      <c r="EE339" s="9"/>
    </row>
    <row r="340" spans="2:135" ht="12.75" x14ac:dyDescent="0.2">
      <c r="B340" s="6"/>
      <c r="C340" s="1"/>
      <c r="D340" s="1"/>
      <c r="K340" s="25"/>
      <c r="L340" s="9"/>
      <c r="M340" s="9"/>
      <c r="W340" s="9"/>
      <c r="X340" s="9"/>
      <c r="AJ340" s="9"/>
      <c r="AL340" s="9"/>
      <c r="AM340" s="9"/>
      <c r="AP340" s="9"/>
      <c r="AQ340" s="9"/>
      <c r="AW340" s="9"/>
      <c r="AX340" s="9"/>
      <c r="BA340" s="9"/>
      <c r="BB340" s="9"/>
      <c r="BH340" s="9"/>
      <c r="BI340" s="9"/>
      <c r="BL340" s="9"/>
      <c r="BM340" s="9"/>
      <c r="BS340" s="9"/>
      <c r="BT340" s="9"/>
      <c r="BW340" s="9"/>
      <c r="BX340" s="9"/>
      <c r="CD340" s="9"/>
      <c r="CE340" s="9"/>
      <c r="CH340" s="9"/>
      <c r="CI340" s="9"/>
      <c r="CO340" s="9"/>
      <c r="CP340" s="9"/>
      <c r="CS340" s="9"/>
      <c r="CT340" s="9"/>
      <c r="CZ340" s="9"/>
      <c r="DA340" s="9"/>
      <c r="DD340" s="9"/>
      <c r="DE340" s="9"/>
      <c r="DK340" s="9"/>
      <c r="DL340" s="9"/>
      <c r="DO340" s="9"/>
      <c r="DP340" s="9"/>
      <c r="DU340" s="8"/>
      <c r="DX340" s="9"/>
      <c r="EE340" s="9"/>
    </row>
    <row r="341" spans="2:135" ht="12.75" x14ac:dyDescent="0.2">
      <c r="B341" s="6"/>
      <c r="C341" s="1"/>
      <c r="D341" s="1"/>
      <c r="K341" s="25"/>
      <c r="L341" s="9"/>
      <c r="M341" s="9"/>
      <c r="W341" s="9"/>
      <c r="X341" s="9"/>
      <c r="AJ341" s="9"/>
      <c r="AL341" s="9"/>
      <c r="AM341" s="9"/>
      <c r="AP341" s="9"/>
      <c r="AQ341" s="9"/>
      <c r="AW341" s="9"/>
      <c r="AX341" s="9"/>
      <c r="BA341" s="9"/>
      <c r="BB341" s="9"/>
      <c r="BH341" s="9"/>
      <c r="BI341" s="9"/>
      <c r="BL341" s="9"/>
      <c r="BM341" s="9"/>
      <c r="BS341" s="9"/>
      <c r="BT341" s="9"/>
      <c r="BW341" s="9"/>
      <c r="BX341" s="9"/>
      <c r="CD341" s="9"/>
      <c r="CE341" s="9"/>
      <c r="CH341" s="9"/>
      <c r="CI341" s="9"/>
      <c r="CO341" s="9"/>
      <c r="CP341" s="9"/>
      <c r="CS341" s="9"/>
      <c r="CT341" s="9"/>
      <c r="CZ341" s="9"/>
      <c r="DA341" s="9"/>
      <c r="DD341" s="9"/>
      <c r="DE341" s="9"/>
      <c r="DK341" s="9"/>
      <c r="DL341" s="9"/>
      <c r="DO341" s="9"/>
      <c r="DP341" s="9"/>
      <c r="DU341" s="8"/>
      <c r="DX341" s="9"/>
      <c r="EE341" s="9"/>
    </row>
    <row r="342" spans="2:135" ht="12.75" x14ac:dyDescent="0.2">
      <c r="B342" s="6"/>
      <c r="C342" s="1"/>
      <c r="D342" s="1"/>
      <c r="K342" s="25"/>
      <c r="L342" s="9"/>
      <c r="M342" s="9"/>
      <c r="W342" s="9"/>
      <c r="X342" s="9"/>
      <c r="AJ342" s="9"/>
      <c r="AL342" s="9"/>
      <c r="AM342" s="9"/>
      <c r="AP342" s="9"/>
      <c r="AQ342" s="9"/>
      <c r="AW342" s="9"/>
      <c r="AX342" s="9"/>
      <c r="BA342" s="9"/>
      <c r="BB342" s="9"/>
      <c r="BH342" s="9"/>
      <c r="BI342" s="9"/>
      <c r="BL342" s="9"/>
      <c r="BM342" s="9"/>
      <c r="BS342" s="9"/>
      <c r="BT342" s="9"/>
      <c r="BW342" s="9"/>
      <c r="BX342" s="9"/>
      <c r="CD342" s="9"/>
      <c r="CE342" s="9"/>
      <c r="CH342" s="9"/>
      <c r="CI342" s="9"/>
      <c r="CO342" s="9"/>
      <c r="CP342" s="9"/>
      <c r="CS342" s="9"/>
      <c r="CT342" s="9"/>
      <c r="CZ342" s="9"/>
      <c r="DA342" s="9"/>
      <c r="DD342" s="9"/>
      <c r="DE342" s="9"/>
      <c r="DK342" s="9"/>
      <c r="DL342" s="9"/>
      <c r="DO342" s="9"/>
      <c r="DP342" s="9"/>
      <c r="DU342" s="8"/>
      <c r="DX342" s="9"/>
      <c r="EE342" s="9"/>
    </row>
    <row r="343" spans="2:135" ht="12.75" x14ac:dyDescent="0.2">
      <c r="B343" s="6"/>
      <c r="C343" s="1"/>
      <c r="D343" s="1"/>
      <c r="K343" s="25"/>
      <c r="L343" s="9"/>
      <c r="M343" s="9"/>
      <c r="W343" s="9"/>
      <c r="X343" s="9"/>
      <c r="AJ343" s="9"/>
      <c r="AL343" s="9"/>
      <c r="AM343" s="9"/>
      <c r="AP343" s="9"/>
      <c r="AQ343" s="9"/>
      <c r="AW343" s="9"/>
      <c r="AX343" s="9"/>
      <c r="BA343" s="9"/>
      <c r="BB343" s="9"/>
      <c r="BH343" s="9"/>
      <c r="BI343" s="9"/>
      <c r="BL343" s="9"/>
      <c r="BM343" s="9"/>
      <c r="BS343" s="9"/>
      <c r="BT343" s="9"/>
      <c r="BW343" s="9"/>
      <c r="BX343" s="9"/>
      <c r="CD343" s="9"/>
      <c r="CE343" s="9"/>
      <c r="CH343" s="9"/>
      <c r="CI343" s="9"/>
      <c r="CO343" s="9"/>
      <c r="CP343" s="9"/>
      <c r="CS343" s="9"/>
      <c r="CT343" s="9"/>
      <c r="CZ343" s="9"/>
      <c r="DA343" s="9"/>
      <c r="DD343" s="9"/>
      <c r="DE343" s="9"/>
      <c r="DK343" s="9"/>
      <c r="DL343" s="9"/>
      <c r="DO343" s="9"/>
      <c r="DP343" s="9"/>
      <c r="DU343" s="8"/>
      <c r="DX343" s="9"/>
      <c r="EE343" s="9"/>
    </row>
    <row r="344" spans="2:135" ht="12.75" x14ac:dyDescent="0.2">
      <c r="B344" s="6"/>
      <c r="C344" s="1"/>
      <c r="D344" s="1"/>
      <c r="K344" s="25"/>
      <c r="L344" s="9"/>
      <c r="M344" s="9"/>
      <c r="W344" s="9"/>
      <c r="X344" s="9"/>
      <c r="AJ344" s="9"/>
      <c r="AL344" s="9"/>
      <c r="AM344" s="9"/>
      <c r="AP344" s="9"/>
      <c r="AQ344" s="9"/>
      <c r="AW344" s="9"/>
      <c r="AX344" s="9"/>
      <c r="BA344" s="9"/>
      <c r="BB344" s="9"/>
      <c r="BH344" s="9"/>
      <c r="BI344" s="9"/>
      <c r="BL344" s="9"/>
      <c r="BM344" s="9"/>
      <c r="BS344" s="9"/>
      <c r="BT344" s="9"/>
      <c r="BW344" s="9"/>
      <c r="BX344" s="9"/>
      <c r="CD344" s="9"/>
      <c r="CE344" s="9"/>
      <c r="CH344" s="9"/>
      <c r="CI344" s="9"/>
      <c r="CO344" s="9"/>
      <c r="CP344" s="9"/>
      <c r="CS344" s="9"/>
      <c r="CT344" s="9"/>
      <c r="CZ344" s="9"/>
      <c r="DA344" s="9"/>
      <c r="DD344" s="9"/>
      <c r="DE344" s="9"/>
      <c r="DK344" s="9"/>
      <c r="DL344" s="9"/>
      <c r="DO344" s="9"/>
      <c r="DP344" s="9"/>
      <c r="DU344" s="8"/>
      <c r="DX344" s="9"/>
      <c r="EE344" s="9"/>
    </row>
    <row r="345" spans="2:135" ht="12.75" x14ac:dyDescent="0.2">
      <c r="B345" s="6"/>
      <c r="C345" s="1"/>
      <c r="D345" s="1"/>
      <c r="K345" s="25"/>
      <c r="L345" s="9"/>
      <c r="M345" s="9"/>
      <c r="W345" s="9"/>
      <c r="X345" s="9"/>
      <c r="AJ345" s="9"/>
      <c r="AL345" s="9"/>
      <c r="AM345" s="9"/>
      <c r="AP345" s="9"/>
      <c r="AQ345" s="9"/>
      <c r="AW345" s="9"/>
      <c r="AX345" s="9"/>
      <c r="BA345" s="9"/>
      <c r="BB345" s="9"/>
      <c r="BH345" s="9"/>
      <c r="BI345" s="9"/>
      <c r="BL345" s="9"/>
      <c r="BM345" s="9"/>
      <c r="BS345" s="9"/>
      <c r="BT345" s="9"/>
      <c r="BW345" s="9"/>
      <c r="BX345" s="9"/>
      <c r="CD345" s="9"/>
      <c r="CE345" s="9"/>
      <c r="CH345" s="9"/>
      <c r="CI345" s="9"/>
      <c r="CO345" s="9"/>
      <c r="CP345" s="9"/>
      <c r="CS345" s="9"/>
      <c r="CT345" s="9"/>
      <c r="CZ345" s="9"/>
      <c r="DA345" s="9"/>
      <c r="DD345" s="9"/>
      <c r="DE345" s="9"/>
      <c r="DK345" s="9"/>
      <c r="DL345" s="9"/>
      <c r="DO345" s="9"/>
      <c r="DP345" s="9"/>
      <c r="DU345" s="8"/>
      <c r="DX345" s="9"/>
      <c r="EE345" s="9"/>
    </row>
    <row r="346" spans="2:135" ht="12.75" x14ac:dyDescent="0.2">
      <c r="B346" s="6"/>
      <c r="C346" s="1"/>
      <c r="D346" s="1"/>
      <c r="K346" s="25"/>
      <c r="L346" s="9"/>
      <c r="M346" s="9"/>
      <c r="W346" s="9"/>
      <c r="X346" s="9"/>
      <c r="AJ346" s="9"/>
      <c r="AL346" s="9"/>
      <c r="AM346" s="9"/>
      <c r="AP346" s="9"/>
      <c r="AQ346" s="9"/>
      <c r="AW346" s="9"/>
      <c r="AX346" s="9"/>
      <c r="BA346" s="9"/>
      <c r="BB346" s="9"/>
      <c r="BH346" s="9"/>
      <c r="BI346" s="9"/>
      <c r="BL346" s="9"/>
      <c r="BM346" s="9"/>
      <c r="BS346" s="9"/>
      <c r="BT346" s="9"/>
      <c r="BW346" s="9"/>
      <c r="BX346" s="9"/>
      <c r="CD346" s="9"/>
      <c r="CE346" s="9"/>
      <c r="CH346" s="9"/>
      <c r="CI346" s="9"/>
      <c r="CO346" s="9"/>
      <c r="CP346" s="9"/>
      <c r="CS346" s="9"/>
      <c r="CT346" s="9"/>
      <c r="CZ346" s="9"/>
      <c r="DA346" s="9"/>
      <c r="DD346" s="9"/>
      <c r="DE346" s="9"/>
      <c r="DK346" s="9"/>
      <c r="DL346" s="9"/>
      <c r="DO346" s="9"/>
      <c r="DP346" s="9"/>
      <c r="DU346" s="8"/>
      <c r="DX346" s="9"/>
      <c r="EE346" s="9"/>
    </row>
    <row r="347" spans="2:135" ht="12.75" x14ac:dyDescent="0.2">
      <c r="B347" s="6"/>
      <c r="C347" s="1"/>
      <c r="D347" s="1"/>
      <c r="K347" s="25"/>
      <c r="L347" s="9"/>
      <c r="M347" s="9"/>
      <c r="W347" s="9"/>
      <c r="X347" s="9"/>
      <c r="AJ347" s="9"/>
      <c r="AL347" s="9"/>
      <c r="AM347" s="9"/>
      <c r="AP347" s="9"/>
      <c r="AQ347" s="9"/>
      <c r="AW347" s="9"/>
      <c r="AX347" s="9"/>
      <c r="BA347" s="9"/>
      <c r="BB347" s="9"/>
      <c r="BH347" s="9"/>
      <c r="BI347" s="9"/>
      <c r="BL347" s="9"/>
      <c r="BM347" s="9"/>
      <c r="BS347" s="9"/>
      <c r="BT347" s="9"/>
      <c r="BW347" s="9"/>
      <c r="BX347" s="9"/>
      <c r="CD347" s="9"/>
      <c r="CE347" s="9"/>
      <c r="CH347" s="9"/>
      <c r="CI347" s="9"/>
      <c r="CO347" s="9"/>
      <c r="CP347" s="9"/>
      <c r="CS347" s="9"/>
      <c r="CT347" s="9"/>
      <c r="CZ347" s="9"/>
      <c r="DA347" s="9"/>
      <c r="DD347" s="9"/>
      <c r="DE347" s="9"/>
      <c r="DK347" s="9"/>
      <c r="DL347" s="9"/>
      <c r="DO347" s="9"/>
      <c r="DP347" s="9"/>
      <c r="DU347" s="8"/>
      <c r="DX347" s="9"/>
      <c r="EE347" s="9"/>
    </row>
    <row r="348" spans="2:135" ht="12.75" x14ac:dyDescent="0.2">
      <c r="B348" s="6"/>
      <c r="C348" s="1"/>
      <c r="D348" s="1"/>
      <c r="K348" s="25"/>
      <c r="L348" s="9"/>
      <c r="M348" s="9"/>
      <c r="W348" s="9"/>
      <c r="X348" s="9"/>
      <c r="AJ348" s="9"/>
      <c r="AL348" s="9"/>
      <c r="AM348" s="9"/>
      <c r="AP348" s="9"/>
      <c r="AQ348" s="9"/>
      <c r="AW348" s="9"/>
      <c r="AX348" s="9"/>
      <c r="BA348" s="9"/>
      <c r="BB348" s="9"/>
      <c r="BH348" s="9"/>
      <c r="BI348" s="9"/>
      <c r="BL348" s="9"/>
      <c r="BM348" s="9"/>
      <c r="BS348" s="9"/>
      <c r="BT348" s="9"/>
      <c r="BW348" s="9"/>
      <c r="BX348" s="9"/>
      <c r="CD348" s="9"/>
      <c r="CE348" s="9"/>
      <c r="CH348" s="9"/>
      <c r="CI348" s="9"/>
      <c r="CO348" s="9"/>
      <c r="CP348" s="9"/>
      <c r="CS348" s="9"/>
      <c r="CT348" s="9"/>
      <c r="CZ348" s="9"/>
      <c r="DA348" s="9"/>
      <c r="DD348" s="9"/>
      <c r="DE348" s="9"/>
      <c r="DK348" s="9"/>
      <c r="DL348" s="9"/>
      <c r="DO348" s="9"/>
      <c r="DP348" s="9"/>
      <c r="DU348" s="8"/>
      <c r="DX348" s="9"/>
      <c r="EE348" s="9"/>
    </row>
    <row r="349" spans="2:135" ht="12.75" x14ac:dyDescent="0.2">
      <c r="B349" s="6"/>
      <c r="C349" s="1"/>
      <c r="D349" s="1"/>
      <c r="K349" s="25"/>
      <c r="L349" s="9"/>
      <c r="M349" s="9"/>
      <c r="W349" s="9"/>
      <c r="X349" s="9"/>
      <c r="AJ349" s="9"/>
      <c r="AL349" s="9"/>
      <c r="AM349" s="9"/>
      <c r="AP349" s="9"/>
      <c r="AQ349" s="9"/>
      <c r="AW349" s="9"/>
      <c r="AX349" s="9"/>
      <c r="BA349" s="9"/>
      <c r="BB349" s="9"/>
      <c r="BH349" s="9"/>
      <c r="BI349" s="9"/>
      <c r="BL349" s="9"/>
      <c r="BM349" s="9"/>
      <c r="BS349" s="9"/>
      <c r="BT349" s="9"/>
      <c r="BW349" s="9"/>
      <c r="BX349" s="9"/>
      <c r="CD349" s="9"/>
      <c r="CE349" s="9"/>
      <c r="CH349" s="9"/>
      <c r="CI349" s="9"/>
      <c r="CO349" s="9"/>
      <c r="CP349" s="9"/>
      <c r="CS349" s="9"/>
      <c r="CT349" s="9"/>
      <c r="CZ349" s="9"/>
      <c r="DA349" s="9"/>
      <c r="DD349" s="9"/>
      <c r="DE349" s="9"/>
      <c r="DK349" s="9"/>
      <c r="DL349" s="9"/>
      <c r="DO349" s="9"/>
      <c r="DP349" s="9"/>
      <c r="DU349" s="8"/>
      <c r="DX349" s="9"/>
      <c r="EE349" s="9"/>
    </row>
    <row r="350" spans="2:135" ht="12.75" x14ac:dyDescent="0.2">
      <c r="B350" s="6"/>
      <c r="C350" s="1"/>
      <c r="D350" s="1"/>
      <c r="K350" s="25"/>
      <c r="L350" s="9"/>
      <c r="M350" s="9"/>
      <c r="W350" s="9"/>
      <c r="X350" s="9"/>
      <c r="AJ350" s="9"/>
      <c r="AL350" s="9"/>
      <c r="AM350" s="9"/>
      <c r="AP350" s="9"/>
      <c r="AQ350" s="9"/>
      <c r="AW350" s="9"/>
      <c r="AX350" s="9"/>
      <c r="BA350" s="9"/>
      <c r="BB350" s="9"/>
      <c r="BH350" s="9"/>
      <c r="BI350" s="9"/>
      <c r="BL350" s="9"/>
      <c r="BM350" s="9"/>
      <c r="BS350" s="9"/>
      <c r="BT350" s="9"/>
      <c r="BW350" s="9"/>
      <c r="BX350" s="9"/>
      <c r="CD350" s="9"/>
      <c r="CE350" s="9"/>
      <c r="CH350" s="9"/>
      <c r="CI350" s="9"/>
      <c r="CO350" s="9"/>
      <c r="CP350" s="9"/>
      <c r="CS350" s="9"/>
      <c r="CT350" s="9"/>
      <c r="CZ350" s="9"/>
      <c r="DA350" s="9"/>
      <c r="DD350" s="9"/>
      <c r="DE350" s="9"/>
      <c r="DK350" s="9"/>
      <c r="DL350" s="9"/>
      <c r="DO350" s="9"/>
      <c r="DP350" s="9"/>
      <c r="DU350" s="8"/>
      <c r="DX350" s="9"/>
      <c r="EE350" s="9"/>
    </row>
    <row r="351" spans="2:135" ht="12.75" x14ac:dyDescent="0.2">
      <c r="B351" s="6"/>
      <c r="C351" s="1"/>
      <c r="D351" s="1"/>
      <c r="K351" s="25"/>
      <c r="L351" s="9"/>
      <c r="M351" s="9"/>
      <c r="W351" s="9"/>
      <c r="X351" s="9"/>
      <c r="AJ351" s="9"/>
      <c r="AL351" s="9"/>
      <c r="AM351" s="9"/>
      <c r="AP351" s="9"/>
      <c r="AQ351" s="9"/>
      <c r="AW351" s="9"/>
      <c r="AX351" s="9"/>
      <c r="BA351" s="9"/>
      <c r="BB351" s="9"/>
      <c r="BH351" s="9"/>
      <c r="BI351" s="9"/>
      <c r="BL351" s="9"/>
      <c r="BM351" s="9"/>
      <c r="BS351" s="9"/>
      <c r="BT351" s="9"/>
      <c r="BW351" s="9"/>
      <c r="BX351" s="9"/>
      <c r="CD351" s="9"/>
      <c r="CE351" s="9"/>
      <c r="CH351" s="9"/>
      <c r="CI351" s="9"/>
      <c r="CO351" s="9"/>
      <c r="CP351" s="9"/>
      <c r="CS351" s="9"/>
      <c r="CT351" s="9"/>
      <c r="CZ351" s="9"/>
      <c r="DA351" s="9"/>
      <c r="DD351" s="9"/>
      <c r="DE351" s="9"/>
      <c r="DK351" s="9"/>
      <c r="DL351" s="9"/>
      <c r="DO351" s="9"/>
      <c r="DP351" s="9"/>
      <c r="DU351" s="8"/>
      <c r="DX351" s="9"/>
      <c r="EE351" s="9"/>
    </row>
    <row r="352" spans="2:135" ht="12.75" x14ac:dyDescent="0.2">
      <c r="B352" s="6"/>
      <c r="C352" s="1"/>
      <c r="D352" s="1"/>
      <c r="K352" s="25"/>
      <c r="L352" s="9"/>
      <c r="M352" s="9"/>
      <c r="W352" s="9"/>
      <c r="X352" s="9"/>
      <c r="AJ352" s="9"/>
      <c r="AL352" s="9"/>
      <c r="AM352" s="9"/>
      <c r="AP352" s="9"/>
      <c r="AQ352" s="9"/>
      <c r="AW352" s="9"/>
      <c r="AX352" s="9"/>
      <c r="BA352" s="9"/>
      <c r="BB352" s="9"/>
      <c r="BH352" s="9"/>
      <c r="BI352" s="9"/>
      <c r="BL352" s="9"/>
      <c r="BM352" s="9"/>
      <c r="BS352" s="9"/>
      <c r="BT352" s="9"/>
      <c r="BW352" s="9"/>
      <c r="BX352" s="9"/>
      <c r="CD352" s="9"/>
      <c r="CE352" s="9"/>
      <c r="CH352" s="9"/>
      <c r="CI352" s="9"/>
      <c r="CO352" s="9"/>
      <c r="CP352" s="9"/>
      <c r="CS352" s="9"/>
      <c r="CT352" s="9"/>
      <c r="CZ352" s="9"/>
      <c r="DA352" s="9"/>
      <c r="DD352" s="9"/>
      <c r="DE352" s="9"/>
      <c r="DK352" s="9"/>
      <c r="DL352" s="9"/>
      <c r="DO352" s="9"/>
      <c r="DP352" s="9"/>
      <c r="DU352" s="8"/>
      <c r="DX352" s="9"/>
      <c r="EE352" s="9"/>
    </row>
    <row r="353" spans="2:135" ht="12.75" x14ac:dyDescent="0.2">
      <c r="B353" s="6"/>
      <c r="C353" s="1"/>
      <c r="D353" s="1"/>
      <c r="K353" s="25"/>
      <c r="L353" s="9"/>
      <c r="M353" s="9"/>
      <c r="W353" s="9"/>
      <c r="X353" s="9"/>
      <c r="AJ353" s="9"/>
      <c r="AL353" s="9"/>
      <c r="AM353" s="9"/>
      <c r="AP353" s="9"/>
      <c r="AQ353" s="9"/>
      <c r="AW353" s="9"/>
      <c r="AX353" s="9"/>
      <c r="BA353" s="9"/>
      <c r="BB353" s="9"/>
      <c r="BH353" s="9"/>
      <c r="BI353" s="9"/>
      <c r="BL353" s="9"/>
      <c r="BM353" s="9"/>
      <c r="BS353" s="9"/>
      <c r="BT353" s="9"/>
      <c r="BW353" s="9"/>
      <c r="BX353" s="9"/>
      <c r="CD353" s="9"/>
      <c r="CE353" s="9"/>
      <c r="CH353" s="9"/>
      <c r="CI353" s="9"/>
      <c r="CO353" s="9"/>
      <c r="CP353" s="9"/>
      <c r="CS353" s="9"/>
      <c r="CT353" s="9"/>
      <c r="CZ353" s="9"/>
      <c r="DA353" s="9"/>
      <c r="DD353" s="9"/>
      <c r="DE353" s="9"/>
      <c r="DK353" s="9"/>
      <c r="DL353" s="9"/>
      <c r="DO353" s="9"/>
      <c r="DP353" s="9"/>
      <c r="DU353" s="8"/>
      <c r="DX353" s="9"/>
      <c r="EE353" s="9"/>
    </row>
    <row r="354" spans="2:135" ht="12.75" x14ac:dyDescent="0.2">
      <c r="B354" s="6"/>
      <c r="C354" s="1"/>
      <c r="D354" s="1"/>
      <c r="K354" s="25"/>
      <c r="L354" s="9"/>
      <c r="M354" s="9"/>
      <c r="W354" s="9"/>
      <c r="X354" s="9"/>
      <c r="AJ354" s="9"/>
      <c r="AL354" s="9"/>
      <c r="AM354" s="9"/>
      <c r="AP354" s="9"/>
      <c r="AQ354" s="9"/>
      <c r="AW354" s="9"/>
      <c r="AX354" s="9"/>
      <c r="BA354" s="9"/>
      <c r="BB354" s="9"/>
      <c r="BH354" s="9"/>
      <c r="BI354" s="9"/>
      <c r="BL354" s="9"/>
      <c r="BM354" s="9"/>
      <c r="BS354" s="9"/>
      <c r="BT354" s="9"/>
      <c r="BW354" s="9"/>
      <c r="BX354" s="9"/>
      <c r="CD354" s="9"/>
      <c r="CE354" s="9"/>
      <c r="CH354" s="9"/>
      <c r="CI354" s="9"/>
      <c r="CO354" s="9"/>
      <c r="CP354" s="9"/>
      <c r="CS354" s="9"/>
      <c r="CT354" s="9"/>
      <c r="CZ354" s="9"/>
      <c r="DA354" s="9"/>
      <c r="DD354" s="9"/>
      <c r="DE354" s="9"/>
      <c r="DK354" s="9"/>
      <c r="DL354" s="9"/>
      <c r="DO354" s="9"/>
      <c r="DP354" s="9"/>
      <c r="DU354" s="8"/>
      <c r="DX354" s="9"/>
      <c r="EE354" s="9"/>
    </row>
    <row r="355" spans="2:135" ht="12.75" x14ac:dyDescent="0.2">
      <c r="B355" s="6"/>
      <c r="C355" s="1"/>
      <c r="D355" s="1"/>
      <c r="K355" s="25"/>
      <c r="L355" s="9"/>
      <c r="M355" s="9"/>
      <c r="W355" s="9"/>
      <c r="X355" s="9"/>
      <c r="AJ355" s="9"/>
      <c r="AL355" s="9"/>
      <c r="AM355" s="9"/>
      <c r="AP355" s="9"/>
      <c r="AQ355" s="9"/>
      <c r="AW355" s="9"/>
      <c r="AX355" s="9"/>
      <c r="BA355" s="9"/>
      <c r="BB355" s="9"/>
      <c r="BH355" s="9"/>
      <c r="BI355" s="9"/>
      <c r="BL355" s="9"/>
      <c r="BM355" s="9"/>
      <c r="BS355" s="9"/>
      <c r="BT355" s="9"/>
      <c r="BW355" s="9"/>
      <c r="BX355" s="9"/>
      <c r="CD355" s="9"/>
      <c r="CE355" s="9"/>
      <c r="CH355" s="9"/>
      <c r="CI355" s="9"/>
      <c r="CO355" s="9"/>
      <c r="CP355" s="9"/>
      <c r="CS355" s="9"/>
      <c r="CT355" s="9"/>
      <c r="CZ355" s="9"/>
      <c r="DA355" s="9"/>
      <c r="DD355" s="9"/>
      <c r="DE355" s="9"/>
      <c r="DK355" s="9"/>
      <c r="DL355" s="9"/>
      <c r="DO355" s="9"/>
      <c r="DP355" s="9"/>
      <c r="DU355" s="8"/>
      <c r="DX355" s="9"/>
      <c r="EE355" s="9"/>
    </row>
    <row r="356" spans="2:135" ht="12.75" x14ac:dyDescent="0.2">
      <c r="B356" s="6"/>
      <c r="C356" s="1"/>
      <c r="D356" s="1"/>
      <c r="K356" s="25"/>
      <c r="L356" s="9"/>
      <c r="M356" s="9"/>
      <c r="W356" s="9"/>
      <c r="X356" s="9"/>
      <c r="AJ356" s="9"/>
      <c r="AL356" s="9"/>
      <c r="AM356" s="9"/>
      <c r="AP356" s="9"/>
      <c r="AQ356" s="9"/>
      <c r="AW356" s="9"/>
      <c r="AX356" s="9"/>
      <c r="BA356" s="9"/>
      <c r="BB356" s="9"/>
      <c r="BH356" s="9"/>
      <c r="BI356" s="9"/>
      <c r="BL356" s="9"/>
      <c r="BM356" s="9"/>
      <c r="BS356" s="9"/>
      <c r="BT356" s="9"/>
      <c r="BW356" s="9"/>
      <c r="BX356" s="9"/>
      <c r="CD356" s="9"/>
      <c r="CE356" s="9"/>
      <c r="CH356" s="9"/>
      <c r="CI356" s="9"/>
      <c r="CO356" s="9"/>
      <c r="CP356" s="9"/>
      <c r="CS356" s="9"/>
      <c r="CT356" s="9"/>
      <c r="CZ356" s="9"/>
      <c r="DA356" s="9"/>
      <c r="DD356" s="9"/>
      <c r="DE356" s="9"/>
      <c r="DK356" s="9"/>
      <c r="DL356" s="9"/>
      <c r="DO356" s="9"/>
      <c r="DP356" s="9"/>
      <c r="DU356" s="8"/>
      <c r="DX356" s="9"/>
      <c r="EE356" s="9"/>
    </row>
    <row r="357" spans="2:135" ht="12.75" x14ac:dyDescent="0.2">
      <c r="B357" s="6"/>
      <c r="C357" s="1"/>
      <c r="D357" s="1"/>
      <c r="K357" s="25"/>
      <c r="L357" s="9"/>
      <c r="M357" s="9"/>
      <c r="W357" s="9"/>
      <c r="X357" s="9"/>
      <c r="AJ357" s="9"/>
      <c r="AL357" s="9"/>
      <c r="AM357" s="9"/>
      <c r="AP357" s="9"/>
      <c r="AQ357" s="9"/>
      <c r="AW357" s="9"/>
      <c r="AX357" s="9"/>
      <c r="BA357" s="9"/>
      <c r="BB357" s="9"/>
      <c r="BH357" s="9"/>
      <c r="BI357" s="9"/>
      <c r="BL357" s="9"/>
      <c r="BM357" s="9"/>
      <c r="BS357" s="9"/>
      <c r="BT357" s="9"/>
      <c r="BW357" s="9"/>
      <c r="BX357" s="9"/>
      <c r="CD357" s="9"/>
      <c r="CE357" s="9"/>
      <c r="CH357" s="9"/>
      <c r="CI357" s="9"/>
      <c r="CO357" s="9"/>
      <c r="CP357" s="9"/>
      <c r="CS357" s="9"/>
      <c r="CT357" s="9"/>
      <c r="CZ357" s="9"/>
      <c r="DA357" s="9"/>
      <c r="DD357" s="9"/>
      <c r="DE357" s="9"/>
      <c r="DK357" s="9"/>
      <c r="DL357" s="9"/>
      <c r="DO357" s="9"/>
      <c r="DP357" s="9"/>
      <c r="DU357" s="8"/>
      <c r="DX357" s="9"/>
      <c r="EE357" s="9"/>
    </row>
    <row r="358" spans="2:135" ht="12.75" x14ac:dyDescent="0.2">
      <c r="B358" s="6"/>
      <c r="C358" s="1"/>
      <c r="D358" s="1"/>
      <c r="K358" s="25"/>
      <c r="L358" s="9"/>
      <c r="M358" s="9"/>
      <c r="W358" s="9"/>
      <c r="X358" s="9"/>
      <c r="AJ358" s="9"/>
      <c r="AL358" s="9"/>
      <c r="AM358" s="9"/>
      <c r="AP358" s="9"/>
      <c r="AQ358" s="9"/>
      <c r="AW358" s="9"/>
      <c r="AX358" s="9"/>
      <c r="BA358" s="9"/>
      <c r="BB358" s="9"/>
      <c r="BH358" s="9"/>
      <c r="BI358" s="9"/>
      <c r="BL358" s="9"/>
      <c r="BM358" s="9"/>
      <c r="BS358" s="9"/>
      <c r="BT358" s="9"/>
      <c r="BW358" s="9"/>
      <c r="BX358" s="9"/>
      <c r="CD358" s="9"/>
      <c r="CE358" s="9"/>
      <c r="CH358" s="9"/>
      <c r="CI358" s="9"/>
      <c r="CO358" s="9"/>
      <c r="CP358" s="9"/>
      <c r="CS358" s="9"/>
      <c r="CT358" s="9"/>
      <c r="CZ358" s="9"/>
      <c r="DA358" s="9"/>
      <c r="DD358" s="9"/>
      <c r="DE358" s="9"/>
      <c r="DK358" s="9"/>
      <c r="DL358" s="9"/>
      <c r="DO358" s="9"/>
      <c r="DP358" s="9"/>
      <c r="DU358" s="8"/>
      <c r="DX358" s="9"/>
      <c r="EE358" s="9"/>
    </row>
    <row r="359" spans="2:135" ht="12.75" x14ac:dyDescent="0.2">
      <c r="B359" s="6"/>
      <c r="C359" s="1"/>
      <c r="D359" s="1"/>
      <c r="K359" s="25"/>
      <c r="L359" s="9"/>
      <c r="M359" s="9"/>
      <c r="W359" s="9"/>
      <c r="X359" s="9"/>
      <c r="AJ359" s="9"/>
      <c r="AL359" s="9"/>
      <c r="AM359" s="9"/>
      <c r="AP359" s="9"/>
      <c r="AQ359" s="9"/>
      <c r="AW359" s="9"/>
      <c r="AX359" s="9"/>
      <c r="BA359" s="9"/>
      <c r="BB359" s="9"/>
      <c r="BH359" s="9"/>
      <c r="BI359" s="9"/>
      <c r="BL359" s="9"/>
      <c r="BM359" s="9"/>
      <c r="BS359" s="9"/>
      <c r="BT359" s="9"/>
      <c r="BW359" s="9"/>
      <c r="BX359" s="9"/>
      <c r="CD359" s="9"/>
      <c r="CE359" s="9"/>
      <c r="CH359" s="9"/>
      <c r="CI359" s="9"/>
      <c r="CO359" s="9"/>
      <c r="CP359" s="9"/>
      <c r="CS359" s="9"/>
      <c r="CT359" s="9"/>
      <c r="CZ359" s="9"/>
      <c r="DA359" s="9"/>
      <c r="DD359" s="9"/>
      <c r="DE359" s="9"/>
      <c r="DK359" s="9"/>
      <c r="DL359" s="9"/>
      <c r="DO359" s="9"/>
      <c r="DP359" s="9"/>
      <c r="DU359" s="8"/>
      <c r="DX359" s="9"/>
      <c r="EE359" s="9"/>
    </row>
    <row r="360" spans="2:135" ht="12.75" x14ac:dyDescent="0.2">
      <c r="B360" s="6"/>
      <c r="C360" s="1"/>
      <c r="D360" s="1"/>
      <c r="K360" s="25"/>
      <c r="L360" s="9"/>
      <c r="M360" s="9"/>
      <c r="W360" s="9"/>
      <c r="X360" s="9"/>
      <c r="AJ360" s="9"/>
      <c r="AL360" s="9"/>
      <c r="AM360" s="9"/>
      <c r="AP360" s="9"/>
      <c r="AQ360" s="9"/>
      <c r="AW360" s="9"/>
      <c r="AX360" s="9"/>
      <c r="BA360" s="9"/>
      <c r="BB360" s="9"/>
      <c r="BH360" s="9"/>
      <c r="BI360" s="9"/>
      <c r="BL360" s="9"/>
      <c r="BM360" s="9"/>
      <c r="BS360" s="9"/>
      <c r="BT360" s="9"/>
      <c r="BW360" s="9"/>
      <c r="BX360" s="9"/>
      <c r="CD360" s="9"/>
      <c r="CE360" s="9"/>
      <c r="CH360" s="9"/>
      <c r="CI360" s="9"/>
      <c r="CO360" s="9"/>
      <c r="CP360" s="9"/>
      <c r="CS360" s="9"/>
      <c r="CT360" s="9"/>
      <c r="CZ360" s="9"/>
      <c r="DA360" s="9"/>
      <c r="DD360" s="9"/>
      <c r="DE360" s="9"/>
      <c r="DK360" s="9"/>
      <c r="DL360" s="9"/>
      <c r="DO360" s="9"/>
      <c r="DP360" s="9"/>
      <c r="DU360" s="8"/>
      <c r="DX360" s="9"/>
      <c r="EE360" s="9"/>
    </row>
    <row r="361" spans="2:135" ht="12.75" x14ac:dyDescent="0.2">
      <c r="B361" s="6"/>
      <c r="C361" s="1"/>
      <c r="D361" s="1"/>
      <c r="K361" s="25"/>
      <c r="L361" s="9"/>
      <c r="M361" s="9"/>
      <c r="W361" s="9"/>
      <c r="X361" s="9"/>
      <c r="AJ361" s="9"/>
      <c r="AL361" s="9"/>
      <c r="AM361" s="9"/>
      <c r="AP361" s="9"/>
      <c r="AQ361" s="9"/>
      <c r="AW361" s="9"/>
      <c r="AX361" s="9"/>
      <c r="BA361" s="9"/>
      <c r="BB361" s="9"/>
      <c r="BH361" s="9"/>
      <c r="BI361" s="9"/>
      <c r="BL361" s="9"/>
      <c r="BM361" s="9"/>
      <c r="BS361" s="9"/>
      <c r="BT361" s="9"/>
      <c r="BW361" s="9"/>
      <c r="BX361" s="9"/>
      <c r="CD361" s="9"/>
      <c r="CE361" s="9"/>
      <c r="CH361" s="9"/>
      <c r="CI361" s="9"/>
      <c r="CO361" s="9"/>
      <c r="CP361" s="9"/>
      <c r="CS361" s="9"/>
      <c r="CT361" s="9"/>
      <c r="CZ361" s="9"/>
      <c r="DA361" s="9"/>
      <c r="DD361" s="9"/>
      <c r="DE361" s="9"/>
      <c r="DK361" s="9"/>
      <c r="DL361" s="9"/>
      <c r="DO361" s="9"/>
      <c r="DP361" s="9"/>
      <c r="DU361" s="8"/>
      <c r="DX361" s="9"/>
      <c r="EE361" s="9"/>
    </row>
    <row r="362" spans="2:135" ht="12.75" x14ac:dyDescent="0.2">
      <c r="B362" s="6"/>
      <c r="C362" s="1"/>
      <c r="D362" s="1"/>
      <c r="K362" s="25"/>
      <c r="L362" s="9"/>
      <c r="M362" s="9"/>
      <c r="W362" s="9"/>
      <c r="X362" s="9"/>
      <c r="AJ362" s="9"/>
      <c r="AL362" s="9"/>
      <c r="AM362" s="9"/>
      <c r="AP362" s="9"/>
      <c r="AQ362" s="9"/>
      <c r="AW362" s="9"/>
      <c r="AX362" s="9"/>
      <c r="BA362" s="9"/>
      <c r="BB362" s="9"/>
      <c r="BH362" s="9"/>
      <c r="BI362" s="9"/>
      <c r="BL362" s="9"/>
      <c r="BM362" s="9"/>
      <c r="BS362" s="9"/>
      <c r="BT362" s="9"/>
      <c r="BW362" s="9"/>
      <c r="BX362" s="9"/>
      <c r="CD362" s="9"/>
      <c r="CE362" s="9"/>
      <c r="CH362" s="9"/>
      <c r="CI362" s="9"/>
      <c r="CO362" s="9"/>
      <c r="CP362" s="9"/>
      <c r="CS362" s="9"/>
      <c r="CT362" s="9"/>
      <c r="CZ362" s="9"/>
      <c r="DA362" s="9"/>
      <c r="DD362" s="9"/>
      <c r="DE362" s="9"/>
      <c r="DK362" s="9"/>
      <c r="DL362" s="9"/>
      <c r="DO362" s="9"/>
      <c r="DP362" s="9"/>
      <c r="DU362" s="8"/>
      <c r="DX362" s="9"/>
      <c r="EE362" s="9"/>
    </row>
    <row r="363" spans="2:135" ht="12.75" x14ac:dyDescent="0.2">
      <c r="B363" s="6"/>
      <c r="C363" s="1"/>
      <c r="D363" s="1"/>
      <c r="K363" s="25"/>
      <c r="L363" s="9"/>
      <c r="M363" s="9"/>
      <c r="W363" s="9"/>
      <c r="X363" s="9"/>
      <c r="AJ363" s="9"/>
      <c r="AL363" s="9"/>
      <c r="AM363" s="9"/>
      <c r="AP363" s="9"/>
      <c r="AQ363" s="9"/>
      <c r="AW363" s="9"/>
      <c r="AX363" s="9"/>
      <c r="BA363" s="9"/>
      <c r="BB363" s="9"/>
      <c r="BH363" s="9"/>
      <c r="BI363" s="9"/>
      <c r="BL363" s="9"/>
      <c r="BM363" s="9"/>
      <c r="BS363" s="9"/>
      <c r="BT363" s="9"/>
      <c r="BW363" s="9"/>
      <c r="BX363" s="9"/>
      <c r="CD363" s="9"/>
      <c r="CE363" s="9"/>
      <c r="CH363" s="9"/>
      <c r="CI363" s="9"/>
      <c r="CO363" s="9"/>
      <c r="CP363" s="9"/>
      <c r="CS363" s="9"/>
      <c r="CT363" s="9"/>
      <c r="CZ363" s="9"/>
      <c r="DA363" s="9"/>
      <c r="DD363" s="9"/>
      <c r="DE363" s="9"/>
      <c r="DK363" s="9"/>
      <c r="DL363" s="9"/>
      <c r="DO363" s="9"/>
      <c r="DP363" s="9"/>
      <c r="DU363" s="8"/>
      <c r="DX363" s="9"/>
      <c r="EE363" s="9"/>
    </row>
    <row r="364" spans="2:135" ht="12.75" x14ac:dyDescent="0.2">
      <c r="B364" s="6"/>
      <c r="C364" s="1"/>
      <c r="D364" s="1"/>
      <c r="K364" s="25"/>
      <c r="L364" s="9"/>
      <c r="M364" s="9"/>
      <c r="W364" s="9"/>
      <c r="X364" s="9"/>
      <c r="AJ364" s="9"/>
      <c r="AL364" s="9"/>
      <c r="AM364" s="9"/>
      <c r="AP364" s="9"/>
      <c r="AQ364" s="9"/>
      <c r="AW364" s="9"/>
      <c r="AX364" s="9"/>
      <c r="BA364" s="9"/>
      <c r="BB364" s="9"/>
      <c r="BH364" s="9"/>
      <c r="BI364" s="9"/>
      <c r="BL364" s="9"/>
      <c r="BM364" s="9"/>
      <c r="BS364" s="9"/>
      <c r="BT364" s="9"/>
      <c r="BW364" s="9"/>
      <c r="BX364" s="9"/>
      <c r="CD364" s="9"/>
      <c r="CE364" s="9"/>
      <c r="CH364" s="9"/>
      <c r="CI364" s="9"/>
      <c r="CO364" s="9"/>
      <c r="CP364" s="9"/>
      <c r="CS364" s="9"/>
      <c r="CT364" s="9"/>
      <c r="CZ364" s="9"/>
      <c r="DA364" s="9"/>
      <c r="DD364" s="9"/>
      <c r="DE364" s="9"/>
      <c r="DK364" s="9"/>
      <c r="DL364" s="9"/>
      <c r="DO364" s="9"/>
      <c r="DP364" s="9"/>
      <c r="DU364" s="8"/>
      <c r="DX364" s="9"/>
      <c r="EE364" s="9"/>
    </row>
    <row r="365" spans="2:135" ht="12.75" x14ac:dyDescent="0.2">
      <c r="B365" s="6"/>
      <c r="C365" s="1"/>
      <c r="D365" s="1"/>
      <c r="K365" s="25"/>
      <c r="L365" s="9"/>
      <c r="M365" s="9"/>
      <c r="W365" s="9"/>
      <c r="X365" s="9"/>
      <c r="AJ365" s="9"/>
      <c r="AL365" s="9"/>
      <c r="AM365" s="9"/>
      <c r="AP365" s="9"/>
      <c r="AQ365" s="9"/>
      <c r="AW365" s="9"/>
      <c r="AX365" s="9"/>
      <c r="BA365" s="9"/>
      <c r="BB365" s="9"/>
      <c r="BH365" s="9"/>
      <c r="BI365" s="9"/>
      <c r="BL365" s="9"/>
      <c r="BM365" s="9"/>
      <c r="BS365" s="9"/>
      <c r="BT365" s="9"/>
      <c r="BW365" s="9"/>
      <c r="BX365" s="9"/>
      <c r="CD365" s="9"/>
      <c r="CE365" s="9"/>
      <c r="CH365" s="9"/>
      <c r="CI365" s="9"/>
      <c r="CO365" s="9"/>
      <c r="CP365" s="9"/>
      <c r="CS365" s="9"/>
      <c r="CT365" s="9"/>
      <c r="CZ365" s="9"/>
      <c r="DA365" s="9"/>
      <c r="DD365" s="9"/>
      <c r="DE365" s="9"/>
      <c r="DK365" s="9"/>
      <c r="DL365" s="9"/>
      <c r="DO365" s="9"/>
      <c r="DP365" s="9"/>
      <c r="DU365" s="8"/>
      <c r="DX365" s="9"/>
      <c r="EE365" s="9"/>
    </row>
    <row r="366" spans="2:135" ht="12.75" x14ac:dyDescent="0.2">
      <c r="B366" s="6"/>
      <c r="C366" s="1"/>
      <c r="D366" s="1"/>
      <c r="K366" s="25"/>
      <c r="L366" s="9"/>
      <c r="M366" s="9"/>
      <c r="W366" s="9"/>
      <c r="X366" s="9"/>
      <c r="AJ366" s="9"/>
      <c r="AL366" s="9"/>
      <c r="AM366" s="9"/>
      <c r="AP366" s="9"/>
      <c r="AQ366" s="9"/>
      <c r="AW366" s="9"/>
      <c r="AX366" s="9"/>
      <c r="BA366" s="9"/>
      <c r="BB366" s="9"/>
      <c r="BH366" s="9"/>
      <c r="BI366" s="9"/>
      <c r="BL366" s="9"/>
      <c r="BM366" s="9"/>
      <c r="BS366" s="9"/>
      <c r="BT366" s="9"/>
      <c r="BW366" s="9"/>
      <c r="BX366" s="9"/>
      <c r="CD366" s="9"/>
      <c r="CE366" s="9"/>
      <c r="CH366" s="9"/>
      <c r="CI366" s="9"/>
      <c r="CO366" s="9"/>
      <c r="CP366" s="9"/>
      <c r="CS366" s="9"/>
      <c r="CT366" s="9"/>
      <c r="CZ366" s="9"/>
      <c r="DA366" s="9"/>
      <c r="DD366" s="9"/>
      <c r="DE366" s="9"/>
      <c r="DK366" s="9"/>
      <c r="DL366" s="9"/>
      <c r="DO366" s="9"/>
      <c r="DP366" s="9"/>
      <c r="DU366" s="8"/>
      <c r="DX366" s="9"/>
      <c r="EE366" s="9"/>
    </row>
    <row r="367" spans="2:135" ht="12.75" x14ac:dyDescent="0.2">
      <c r="B367" s="6"/>
      <c r="C367" s="1"/>
      <c r="D367" s="1"/>
      <c r="K367" s="25"/>
      <c r="L367" s="9"/>
      <c r="M367" s="9"/>
      <c r="W367" s="9"/>
      <c r="X367" s="9"/>
      <c r="AJ367" s="9"/>
      <c r="AL367" s="9"/>
      <c r="AM367" s="9"/>
      <c r="AP367" s="9"/>
      <c r="AQ367" s="9"/>
      <c r="AW367" s="9"/>
      <c r="AX367" s="9"/>
      <c r="BA367" s="9"/>
      <c r="BB367" s="9"/>
      <c r="BH367" s="9"/>
      <c r="BI367" s="9"/>
      <c r="BL367" s="9"/>
      <c r="BM367" s="9"/>
      <c r="BS367" s="9"/>
      <c r="BT367" s="9"/>
      <c r="BW367" s="9"/>
      <c r="BX367" s="9"/>
      <c r="CD367" s="9"/>
      <c r="CE367" s="9"/>
      <c r="CH367" s="9"/>
      <c r="CI367" s="9"/>
      <c r="CO367" s="9"/>
      <c r="CP367" s="9"/>
      <c r="CS367" s="9"/>
      <c r="CT367" s="9"/>
      <c r="CZ367" s="9"/>
      <c r="DA367" s="9"/>
      <c r="DD367" s="9"/>
      <c r="DE367" s="9"/>
      <c r="DK367" s="9"/>
      <c r="DL367" s="9"/>
      <c r="DO367" s="9"/>
      <c r="DP367" s="9"/>
      <c r="DU367" s="8"/>
      <c r="DX367" s="9"/>
      <c r="EE367" s="9"/>
    </row>
    <row r="368" spans="2:135" ht="12.75" x14ac:dyDescent="0.2">
      <c r="B368" s="6"/>
      <c r="C368" s="1"/>
      <c r="D368" s="1"/>
      <c r="K368" s="25"/>
      <c r="L368" s="9"/>
      <c r="M368" s="9"/>
      <c r="W368" s="9"/>
      <c r="X368" s="9"/>
      <c r="AJ368" s="9"/>
      <c r="AL368" s="9"/>
      <c r="AM368" s="9"/>
      <c r="AP368" s="9"/>
      <c r="AQ368" s="9"/>
      <c r="AW368" s="9"/>
      <c r="AX368" s="9"/>
      <c r="BA368" s="9"/>
      <c r="BB368" s="9"/>
      <c r="BH368" s="9"/>
      <c r="BI368" s="9"/>
      <c r="BL368" s="9"/>
      <c r="BM368" s="9"/>
      <c r="BS368" s="9"/>
      <c r="BT368" s="9"/>
      <c r="BW368" s="9"/>
      <c r="BX368" s="9"/>
      <c r="CD368" s="9"/>
      <c r="CE368" s="9"/>
      <c r="CH368" s="9"/>
      <c r="CI368" s="9"/>
      <c r="CO368" s="9"/>
      <c r="CP368" s="9"/>
      <c r="CS368" s="9"/>
      <c r="CT368" s="9"/>
      <c r="CZ368" s="9"/>
      <c r="DA368" s="9"/>
      <c r="DD368" s="9"/>
      <c r="DE368" s="9"/>
      <c r="DK368" s="9"/>
      <c r="DL368" s="9"/>
      <c r="DO368" s="9"/>
      <c r="DP368" s="9"/>
      <c r="DU368" s="8"/>
      <c r="DX368" s="9"/>
      <c r="EE368" s="9"/>
    </row>
    <row r="369" spans="2:135" ht="12.75" x14ac:dyDescent="0.2">
      <c r="B369" s="6"/>
      <c r="K369" s="25"/>
      <c r="L369" s="9"/>
      <c r="M369" s="9"/>
      <c r="W369" s="9"/>
      <c r="X369" s="9"/>
      <c r="AJ369" s="9"/>
      <c r="AL369" s="9"/>
      <c r="AM369" s="9"/>
      <c r="AP369" s="9"/>
      <c r="AQ369" s="9"/>
      <c r="AW369" s="9"/>
      <c r="AX369" s="9"/>
      <c r="BA369" s="9"/>
      <c r="BB369" s="9"/>
      <c r="BH369" s="9"/>
      <c r="BI369" s="9"/>
      <c r="BL369" s="9"/>
      <c r="BM369" s="9"/>
      <c r="BS369" s="9"/>
      <c r="BT369" s="9"/>
      <c r="BW369" s="9"/>
      <c r="BX369" s="9"/>
      <c r="CD369" s="9"/>
      <c r="CE369" s="9"/>
      <c r="CH369" s="9"/>
      <c r="CI369" s="9"/>
      <c r="CO369" s="9"/>
      <c r="CP369" s="9"/>
      <c r="CS369" s="9"/>
      <c r="CT369" s="9"/>
      <c r="CZ369" s="9"/>
      <c r="DA369" s="9"/>
      <c r="DD369" s="9"/>
      <c r="DE369" s="9"/>
      <c r="DK369" s="9"/>
      <c r="DL369" s="9"/>
      <c r="DO369" s="9"/>
      <c r="DP369" s="9"/>
      <c r="DU369" s="8"/>
      <c r="DX369" s="9"/>
      <c r="EE369" s="9"/>
    </row>
    <row r="370" spans="2:135" ht="12.75" x14ac:dyDescent="0.2">
      <c r="B370" s="6"/>
      <c r="K370" s="25"/>
      <c r="L370" s="9"/>
      <c r="M370" s="9"/>
      <c r="W370" s="9"/>
      <c r="X370" s="9"/>
      <c r="AJ370" s="9"/>
      <c r="AL370" s="9"/>
      <c r="AM370" s="9"/>
      <c r="AP370" s="9"/>
      <c r="AQ370" s="9"/>
      <c r="AW370" s="9"/>
      <c r="AX370" s="9"/>
      <c r="BA370" s="9"/>
      <c r="BB370" s="9"/>
      <c r="BH370" s="9"/>
      <c r="BI370" s="9"/>
      <c r="BL370" s="9"/>
      <c r="BM370" s="9"/>
      <c r="BS370" s="9"/>
      <c r="BT370" s="9"/>
      <c r="BW370" s="9"/>
      <c r="BX370" s="9"/>
      <c r="CD370" s="9"/>
      <c r="CE370" s="9"/>
      <c r="CH370" s="9"/>
      <c r="CI370" s="9"/>
      <c r="CO370" s="9"/>
      <c r="CP370" s="9"/>
      <c r="CS370" s="9"/>
      <c r="CT370" s="9"/>
      <c r="CZ370" s="9"/>
      <c r="DA370" s="9"/>
      <c r="DD370" s="9"/>
      <c r="DE370" s="9"/>
      <c r="DK370" s="9"/>
      <c r="DL370" s="9"/>
      <c r="DO370" s="9"/>
      <c r="DP370" s="9"/>
      <c r="DU370" s="8"/>
      <c r="DX370" s="9"/>
      <c r="EE370" s="9"/>
    </row>
    <row r="371" spans="2:135" ht="12.75" x14ac:dyDescent="0.2">
      <c r="B371" s="6"/>
      <c r="K371" s="25"/>
      <c r="L371" s="9"/>
      <c r="M371" s="9"/>
      <c r="W371" s="9"/>
      <c r="X371" s="9"/>
      <c r="AJ371" s="9"/>
      <c r="AL371" s="9"/>
      <c r="AM371" s="9"/>
      <c r="AP371" s="9"/>
      <c r="AQ371" s="9"/>
      <c r="AW371" s="9"/>
      <c r="AX371" s="9"/>
      <c r="BA371" s="9"/>
      <c r="BB371" s="9"/>
      <c r="BH371" s="9"/>
      <c r="BI371" s="9"/>
      <c r="BL371" s="9"/>
      <c r="BM371" s="9"/>
      <c r="BS371" s="9"/>
      <c r="BT371" s="9"/>
      <c r="BW371" s="9"/>
      <c r="BX371" s="9"/>
      <c r="CD371" s="9"/>
      <c r="CE371" s="9"/>
      <c r="CH371" s="9"/>
      <c r="CI371" s="9"/>
      <c r="CO371" s="9"/>
      <c r="CP371" s="9"/>
      <c r="CS371" s="9"/>
      <c r="CT371" s="9"/>
      <c r="CZ371" s="9"/>
      <c r="DA371" s="9"/>
      <c r="DD371" s="9"/>
      <c r="DE371" s="9"/>
      <c r="DK371" s="9"/>
      <c r="DL371" s="9"/>
      <c r="DO371" s="9"/>
      <c r="DP371" s="9"/>
      <c r="DU371" s="8"/>
      <c r="DX371" s="9"/>
      <c r="EE371" s="9"/>
    </row>
    <row r="372" spans="2:135" ht="12.75" x14ac:dyDescent="0.2">
      <c r="B372" s="6"/>
      <c r="K372" s="25"/>
      <c r="L372" s="9"/>
      <c r="M372" s="9"/>
      <c r="W372" s="9"/>
      <c r="X372" s="9"/>
      <c r="AJ372" s="9"/>
      <c r="AL372" s="9"/>
      <c r="AM372" s="9"/>
      <c r="AP372" s="9"/>
      <c r="AQ372" s="9"/>
      <c r="AW372" s="9"/>
      <c r="AX372" s="9"/>
      <c r="BA372" s="9"/>
      <c r="BB372" s="9"/>
      <c r="BH372" s="9"/>
      <c r="BI372" s="9"/>
      <c r="BL372" s="9"/>
      <c r="BM372" s="9"/>
      <c r="BS372" s="9"/>
      <c r="BT372" s="9"/>
      <c r="BW372" s="9"/>
      <c r="BX372" s="9"/>
      <c r="CD372" s="9"/>
      <c r="CE372" s="9"/>
      <c r="CH372" s="9"/>
      <c r="CI372" s="9"/>
      <c r="CO372" s="9"/>
      <c r="CP372" s="9"/>
      <c r="CS372" s="9"/>
      <c r="CT372" s="9"/>
      <c r="CZ372" s="9"/>
      <c r="DA372" s="9"/>
      <c r="DD372" s="9"/>
      <c r="DE372" s="9"/>
      <c r="DK372" s="9"/>
      <c r="DL372" s="9"/>
      <c r="DO372" s="9"/>
      <c r="DP372" s="9"/>
      <c r="DU372" s="8"/>
      <c r="DX372" s="9"/>
      <c r="EE372" s="9"/>
    </row>
    <row r="373" spans="2:135" ht="12.75" x14ac:dyDescent="0.2">
      <c r="B373" s="6"/>
      <c r="K373" s="25"/>
      <c r="L373" s="9"/>
      <c r="M373" s="9"/>
      <c r="W373" s="9"/>
      <c r="X373" s="9"/>
      <c r="AJ373" s="9"/>
      <c r="AL373" s="9"/>
      <c r="AM373" s="9"/>
      <c r="AP373" s="9"/>
      <c r="AQ373" s="9"/>
      <c r="AW373" s="9"/>
      <c r="AX373" s="9"/>
      <c r="BA373" s="9"/>
      <c r="BB373" s="9"/>
      <c r="BH373" s="9"/>
      <c r="BI373" s="9"/>
      <c r="BL373" s="9"/>
      <c r="BM373" s="9"/>
      <c r="BS373" s="9"/>
      <c r="BT373" s="9"/>
      <c r="BW373" s="9"/>
      <c r="BX373" s="9"/>
      <c r="CD373" s="9"/>
      <c r="CE373" s="9"/>
      <c r="CH373" s="9"/>
      <c r="CI373" s="9"/>
      <c r="CO373" s="9"/>
      <c r="CP373" s="9"/>
      <c r="CS373" s="9"/>
      <c r="CT373" s="9"/>
      <c r="CZ373" s="9"/>
      <c r="DA373" s="9"/>
      <c r="DD373" s="9"/>
      <c r="DE373" s="9"/>
      <c r="DK373" s="9"/>
      <c r="DL373" s="9"/>
      <c r="DO373" s="9"/>
      <c r="DP373" s="9"/>
      <c r="DU373" s="8"/>
      <c r="DX373" s="9"/>
      <c r="EE373" s="9"/>
    </row>
    <row r="374" spans="2:135" ht="12.75" x14ac:dyDescent="0.2">
      <c r="B374" s="6"/>
      <c r="K374" s="25"/>
      <c r="L374" s="9"/>
      <c r="M374" s="9"/>
      <c r="W374" s="9"/>
      <c r="X374" s="9"/>
      <c r="AJ374" s="9"/>
      <c r="AL374" s="9"/>
      <c r="AM374" s="9"/>
      <c r="AP374" s="9"/>
      <c r="AQ374" s="9"/>
      <c r="AW374" s="9"/>
      <c r="AX374" s="9"/>
      <c r="BA374" s="9"/>
      <c r="BB374" s="9"/>
      <c r="BH374" s="9"/>
      <c r="BI374" s="9"/>
      <c r="BL374" s="9"/>
      <c r="BM374" s="9"/>
      <c r="BS374" s="9"/>
      <c r="BT374" s="9"/>
      <c r="BW374" s="9"/>
      <c r="BX374" s="9"/>
      <c r="CD374" s="9"/>
      <c r="CE374" s="9"/>
      <c r="CH374" s="9"/>
      <c r="CI374" s="9"/>
      <c r="CO374" s="9"/>
      <c r="CP374" s="9"/>
      <c r="CS374" s="9"/>
      <c r="CT374" s="9"/>
      <c r="CZ374" s="9"/>
      <c r="DA374" s="9"/>
      <c r="DD374" s="9"/>
      <c r="DE374" s="9"/>
      <c r="DK374" s="9"/>
      <c r="DL374" s="9"/>
      <c r="DO374" s="9"/>
      <c r="DP374" s="9"/>
      <c r="DU374" s="8"/>
      <c r="DX374" s="9"/>
      <c r="EE374" s="9"/>
    </row>
    <row r="375" spans="2:135" ht="12.75" x14ac:dyDescent="0.2">
      <c r="B375" s="6"/>
      <c r="K375" s="25"/>
      <c r="L375" s="9"/>
      <c r="M375" s="9"/>
      <c r="W375" s="9"/>
      <c r="X375" s="9"/>
      <c r="AJ375" s="9"/>
      <c r="AL375" s="9"/>
      <c r="AM375" s="9"/>
      <c r="AP375" s="9"/>
      <c r="AQ375" s="9"/>
      <c r="AW375" s="9"/>
      <c r="AX375" s="9"/>
      <c r="BA375" s="9"/>
      <c r="BB375" s="9"/>
      <c r="BH375" s="9"/>
      <c r="BI375" s="9"/>
      <c r="BL375" s="9"/>
      <c r="BM375" s="9"/>
      <c r="BS375" s="9"/>
      <c r="BT375" s="9"/>
      <c r="BW375" s="9"/>
      <c r="BX375" s="9"/>
      <c r="CD375" s="9"/>
      <c r="CE375" s="9"/>
      <c r="CH375" s="9"/>
      <c r="CI375" s="9"/>
      <c r="CO375" s="9"/>
      <c r="CP375" s="9"/>
      <c r="CS375" s="9"/>
      <c r="CT375" s="9"/>
      <c r="CZ375" s="9"/>
      <c r="DA375" s="9"/>
      <c r="DD375" s="9"/>
      <c r="DE375" s="9"/>
      <c r="DK375" s="9"/>
      <c r="DL375" s="9"/>
      <c r="DO375" s="9"/>
      <c r="DP375" s="9"/>
      <c r="DU375" s="8"/>
      <c r="DX375" s="9"/>
      <c r="EE375" s="9"/>
    </row>
    <row r="376" spans="2:135" ht="12.75" x14ac:dyDescent="0.2">
      <c r="B376" s="6"/>
      <c r="K376" s="25"/>
      <c r="L376" s="9"/>
      <c r="M376" s="9"/>
      <c r="W376" s="9"/>
      <c r="X376" s="9"/>
      <c r="AJ376" s="9"/>
      <c r="AL376" s="9"/>
      <c r="AM376" s="9"/>
      <c r="AP376" s="9"/>
      <c r="AQ376" s="9"/>
      <c r="AW376" s="9"/>
      <c r="AX376" s="9"/>
      <c r="BA376" s="9"/>
      <c r="BB376" s="9"/>
      <c r="BH376" s="9"/>
      <c r="BI376" s="9"/>
      <c r="BL376" s="9"/>
      <c r="BM376" s="9"/>
      <c r="BS376" s="9"/>
      <c r="BT376" s="9"/>
      <c r="BW376" s="9"/>
      <c r="BX376" s="9"/>
      <c r="CD376" s="9"/>
      <c r="CE376" s="9"/>
      <c r="CH376" s="9"/>
      <c r="CI376" s="9"/>
      <c r="CO376" s="9"/>
      <c r="CP376" s="9"/>
      <c r="CS376" s="9"/>
      <c r="CT376" s="9"/>
      <c r="CZ376" s="9"/>
      <c r="DA376" s="9"/>
      <c r="DD376" s="9"/>
      <c r="DE376" s="9"/>
      <c r="DK376" s="9"/>
      <c r="DL376" s="9"/>
      <c r="DO376" s="9"/>
      <c r="DP376" s="9"/>
      <c r="DU376" s="8"/>
      <c r="DX376" s="9"/>
      <c r="EE376" s="9"/>
    </row>
    <row r="377" spans="2:135" ht="12.75" x14ac:dyDescent="0.2">
      <c r="B377" s="6"/>
      <c r="K377" s="25"/>
      <c r="L377" s="9"/>
      <c r="M377" s="9"/>
      <c r="W377" s="9"/>
      <c r="X377" s="9"/>
      <c r="AJ377" s="9"/>
      <c r="AL377" s="9"/>
      <c r="AM377" s="9"/>
      <c r="AP377" s="9"/>
      <c r="AQ377" s="9"/>
      <c r="AW377" s="9"/>
      <c r="AX377" s="9"/>
      <c r="BA377" s="9"/>
      <c r="BB377" s="9"/>
      <c r="BH377" s="9"/>
      <c r="BI377" s="9"/>
      <c r="BL377" s="9"/>
      <c r="BM377" s="9"/>
      <c r="BS377" s="9"/>
      <c r="BT377" s="9"/>
      <c r="BW377" s="9"/>
      <c r="BX377" s="9"/>
      <c r="CD377" s="9"/>
      <c r="CE377" s="9"/>
      <c r="CH377" s="9"/>
      <c r="CI377" s="9"/>
      <c r="CO377" s="9"/>
      <c r="CP377" s="9"/>
      <c r="CS377" s="9"/>
      <c r="CT377" s="9"/>
      <c r="CZ377" s="9"/>
      <c r="DA377" s="9"/>
      <c r="DD377" s="9"/>
      <c r="DE377" s="9"/>
      <c r="DK377" s="9"/>
      <c r="DL377" s="9"/>
      <c r="DO377" s="9"/>
      <c r="DP377" s="9"/>
      <c r="DU377" s="8"/>
      <c r="DX377" s="9"/>
      <c r="EE377" s="9"/>
    </row>
    <row r="378" spans="2:135" ht="12.75" x14ac:dyDescent="0.2">
      <c r="B378" s="6"/>
      <c r="K378" s="25"/>
      <c r="L378" s="9"/>
      <c r="M378" s="9"/>
      <c r="W378" s="9"/>
      <c r="X378" s="9"/>
      <c r="AJ378" s="9"/>
      <c r="AL378" s="9"/>
      <c r="AM378" s="9"/>
      <c r="AP378" s="9"/>
      <c r="AQ378" s="9"/>
      <c r="AW378" s="9"/>
      <c r="AX378" s="9"/>
      <c r="BA378" s="9"/>
      <c r="BB378" s="9"/>
      <c r="BH378" s="9"/>
      <c r="BI378" s="9"/>
      <c r="BL378" s="9"/>
      <c r="BM378" s="9"/>
      <c r="BS378" s="9"/>
      <c r="BT378" s="9"/>
      <c r="BW378" s="9"/>
      <c r="BX378" s="9"/>
      <c r="CD378" s="9"/>
      <c r="CE378" s="9"/>
      <c r="CH378" s="9"/>
      <c r="CI378" s="9"/>
      <c r="CO378" s="9"/>
      <c r="CP378" s="9"/>
      <c r="CS378" s="9"/>
      <c r="CT378" s="9"/>
      <c r="CZ378" s="9"/>
      <c r="DA378" s="9"/>
      <c r="DD378" s="9"/>
      <c r="DE378" s="9"/>
      <c r="DK378" s="9"/>
      <c r="DL378" s="9"/>
      <c r="DO378" s="9"/>
      <c r="DP378" s="9"/>
      <c r="DU378" s="8"/>
      <c r="DX378" s="9"/>
      <c r="EE378" s="9"/>
    </row>
    <row r="379" spans="2:135" ht="12.75" x14ac:dyDescent="0.2">
      <c r="B379" s="6"/>
      <c r="K379" s="25"/>
      <c r="L379" s="9"/>
      <c r="M379" s="9"/>
      <c r="W379" s="9"/>
      <c r="X379" s="9"/>
      <c r="AJ379" s="9"/>
      <c r="AL379" s="9"/>
      <c r="AM379" s="9"/>
      <c r="AP379" s="9"/>
      <c r="AQ379" s="9"/>
      <c r="AW379" s="9"/>
      <c r="AX379" s="9"/>
      <c r="BA379" s="9"/>
      <c r="BB379" s="9"/>
      <c r="BH379" s="9"/>
      <c r="BI379" s="9"/>
      <c r="BL379" s="9"/>
      <c r="BM379" s="9"/>
      <c r="BS379" s="9"/>
      <c r="BT379" s="9"/>
      <c r="BW379" s="9"/>
      <c r="BX379" s="9"/>
      <c r="CD379" s="9"/>
      <c r="CE379" s="9"/>
      <c r="CH379" s="9"/>
      <c r="CI379" s="9"/>
      <c r="CO379" s="9"/>
      <c r="CP379" s="9"/>
      <c r="CS379" s="9"/>
      <c r="CT379" s="9"/>
      <c r="CZ379" s="9"/>
      <c r="DA379" s="9"/>
      <c r="DD379" s="9"/>
      <c r="DE379" s="9"/>
      <c r="DK379" s="9"/>
      <c r="DL379" s="9"/>
      <c r="DO379" s="9"/>
      <c r="DP379" s="9"/>
      <c r="DU379" s="8"/>
      <c r="DX379" s="9"/>
      <c r="EE379" s="9"/>
    </row>
    <row r="380" spans="2:135" ht="12.75" x14ac:dyDescent="0.2">
      <c r="B380" s="6"/>
      <c r="K380" s="25"/>
      <c r="L380" s="9"/>
      <c r="M380" s="9"/>
      <c r="W380" s="9"/>
      <c r="X380" s="9"/>
      <c r="AJ380" s="9"/>
      <c r="AL380" s="9"/>
      <c r="AM380" s="9"/>
      <c r="AP380" s="9"/>
      <c r="AQ380" s="9"/>
      <c r="AW380" s="9"/>
      <c r="AX380" s="9"/>
      <c r="BA380" s="9"/>
      <c r="BB380" s="9"/>
      <c r="BH380" s="9"/>
      <c r="BI380" s="9"/>
      <c r="BL380" s="9"/>
      <c r="BM380" s="9"/>
      <c r="BS380" s="9"/>
      <c r="BT380" s="9"/>
      <c r="BW380" s="9"/>
      <c r="BX380" s="9"/>
      <c r="CD380" s="9"/>
      <c r="CE380" s="9"/>
      <c r="CH380" s="9"/>
      <c r="CI380" s="9"/>
      <c r="CO380" s="9"/>
      <c r="CP380" s="9"/>
      <c r="CS380" s="9"/>
      <c r="CT380" s="9"/>
      <c r="CZ380" s="9"/>
      <c r="DA380" s="9"/>
      <c r="DD380" s="9"/>
      <c r="DE380" s="9"/>
      <c r="DK380" s="9"/>
      <c r="DL380" s="9"/>
      <c r="DO380" s="9"/>
      <c r="DP380" s="9"/>
      <c r="DU380" s="8"/>
      <c r="DX380" s="9"/>
      <c r="EE380" s="9"/>
    </row>
    <row r="381" spans="2:135" ht="12.75" x14ac:dyDescent="0.2">
      <c r="B381" s="6"/>
      <c r="K381" s="25"/>
      <c r="L381" s="9"/>
      <c r="M381" s="9"/>
      <c r="W381" s="9"/>
      <c r="X381" s="9"/>
      <c r="AJ381" s="9"/>
      <c r="AL381" s="9"/>
      <c r="AM381" s="9"/>
      <c r="AP381" s="9"/>
      <c r="AQ381" s="9"/>
      <c r="AW381" s="9"/>
      <c r="AX381" s="9"/>
      <c r="BA381" s="9"/>
      <c r="BB381" s="9"/>
      <c r="BH381" s="9"/>
      <c r="BI381" s="9"/>
      <c r="BL381" s="9"/>
      <c r="BM381" s="9"/>
      <c r="BS381" s="9"/>
      <c r="BT381" s="9"/>
      <c r="BW381" s="9"/>
      <c r="BX381" s="9"/>
      <c r="CD381" s="9"/>
      <c r="CE381" s="9"/>
      <c r="CH381" s="9"/>
      <c r="CI381" s="9"/>
      <c r="CO381" s="9"/>
      <c r="CP381" s="9"/>
      <c r="CS381" s="9"/>
      <c r="CT381" s="9"/>
      <c r="CZ381" s="9"/>
      <c r="DA381" s="9"/>
      <c r="DD381" s="9"/>
      <c r="DE381" s="9"/>
      <c r="DK381" s="9"/>
      <c r="DL381" s="9"/>
      <c r="DO381" s="9"/>
      <c r="DP381" s="9"/>
      <c r="DU381" s="8"/>
      <c r="DX381" s="9"/>
      <c r="EE381" s="9"/>
    </row>
    <row r="382" spans="2:135" ht="12.75" x14ac:dyDescent="0.2">
      <c r="B382" s="6"/>
      <c r="K382" s="25"/>
      <c r="L382" s="9"/>
      <c r="M382" s="9"/>
      <c r="W382" s="9"/>
      <c r="X382" s="9"/>
      <c r="AJ382" s="9"/>
      <c r="AL382" s="9"/>
      <c r="AM382" s="9"/>
      <c r="AP382" s="9"/>
      <c r="AQ382" s="9"/>
      <c r="AW382" s="9"/>
      <c r="AX382" s="9"/>
      <c r="BA382" s="9"/>
      <c r="BB382" s="9"/>
      <c r="BH382" s="9"/>
      <c r="BI382" s="9"/>
      <c r="BL382" s="9"/>
      <c r="BM382" s="9"/>
      <c r="BS382" s="9"/>
      <c r="BT382" s="9"/>
      <c r="BW382" s="9"/>
      <c r="BX382" s="9"/>
      <c r="CD382" s="9"/>
      <c r="CE382" s="9"/>
      <c r="CH382" s="9"/>
      <c r="CI382" s="9"/>
      <c r="CO382" s="9"/>
      <c r="CP382" s="9"/>
      <c r="CS382" s="9"/>
      <c r="CT382" s="9"/>
      <c r="CZ382" s="9"/>
      <c r="DA382" s="9"/>
      <c r="DD382" s="9"/>
      <c r="DE382" s="9"/>
      <c r="DK382" s="9"/>
      <c r="DL382" s="9"/>
      <c r="DO382" s="9"/>
      <c r="DP382" s="9"/>
      <c r="DU382" s="8"/>
      <c r="DX382" s="9"/>
      <c r="EE382" s="9"/>
    </row>
    <row r="383" spans="2:135" ht="12.75" x14ac:dyDescent="0.2">
      <c r="B383" s="6"/>
      <c r="K383" s="25"/>
      <c r="L383" s="9"/>
      <c r="M383" s="9"/>
      <c r="W383" s="9"/>
      <c r="X383" s="9"/>
      <c r="AJ383" s="9"/>
      <c r="AL383" s="9"/>
      <c r="AM383" s="9"/>
      <c r="AP383" s="9"/>
      <c r="AQ383" s="9"/>
      <c r="AW383" s="9"/>
      <c r="AX383" s="9"/>
      <c r="BA383" s="9"/>
      <c r="BB383" s="9"/>
      <c r="BH383" s="9"/>
      <c r="BI383" s="9"/>
      <c r="BL383" s="9"/>
      <c r="BM383" s="9"/>
      <c r="BS383" s="9"/>
      <c r="BT383" s="9"/>
      <c r="BW383" s="9"/>
      <c r="BX383" s="9"/>
      <c r="CD383" s="9"/>
      <c r="CE383" s="9"/>
      <c r="CH383" s="9"/>
      <c r="CI383" s="9"/>
      <c r="CO383" s="9"/>
      <c r="CP383" s="9"/>
      <c r="CS383" s="9"/>
      <c r="CT383" s="9"/>
      <c r="CZ383" s="9"/>
      <c r="DA383" s="9"/>
      <c r="DD383" s="9"/>
      <c r="DE383" s="9"/>
      <c r="DK383" s="9"/>
      <c r="DL383" s="9"/>
      <c r="DO383" s="9"/>
      <c r="DP383" s="9"/>
      <c r="DU383" s="8"/>
      <c r="DX383" s="9"/>
      <c r="EE383" s="9"/>
    </row>
    <row r="384" spans="2:135" ht="12.75" x14ac:dyDescent="0.2">
      <c r="B384" s="6"/>
      <c r="K384" s="25"/>
      <c r="L384" s="9"/>
      <c r="M384" s="9"/>
      <c r="W384" s="9"/>
      <c r="X384" s="9"/>
      <c r="AJ384" s="9"/>
      <c r="AL384" s="9"/>
      <c r="AM384" s="9"/>
      <c r="AP384" s="9"/>
      <c r="AQ384" s="9"/>
      <c r="AW384" s="9"/>
      <c r="AX384" s="9"/>
      <c r="BA384" s="9"/>
      <c r="BB384" s="9"/>
      <c r="BH384" s="9"/>
      <c r="BI384" s="9"/>
      <c r="BL384" s="9"/>
      <c r="BM384" s="9"/>
      <c r="BS384" s="9"/>
      <c r="BT384" s="9"/>
      <c r="BW384" s="9"/>
      <c r="BX384" s="9"/>
      <c r="CD384" s="9"/>
      <c r="CE384" s="9"/>
      <c r="CH384" s="9"/>
      <c r="CI384" s="9"/>
      <c r="CO384" s="9"/>
      <c r="CP384" s="9"/>
      <c r="CS384" s="9"/>
      <c r="CT384" s="9"/>
      <c r="CZ384" s="9"/>
      <c r="DA384" s="9"/>
      <c r="DD384" s="9"/>
      <c r="DE384" s="9"/>
      <c r="DK384" s="9"/>
      <c r="DL384" s="9"/>
      <c r="DO384" s="9"/>
      <c r="DP384" s="9"/>
      <c r="DU384" s="8"/>
      <c r="DX384" s="9"/>
      <c r="EE384" s="9"/>
    </row>
    <row r="385" spans="2:135" ht="12.75" x14ac:dyDescent="0.2">
      <c r="B385" s="6"/>
      <c r="K385" s="25"/>
      <c r="L385" s="9"/>
      <c r="M385" s="9"/>
      <c r="W385" s="9"/>
      <c r="X385" s="9"/>
      <c r="AJ385" s="9"/>
      <c r="AL385" s="9"/>
      <c r="AM385" s="9"/>
      <c r="AP385" s="9"/>
      <c r="AQ385" s="9"/>
      <c r="AW385" s="9"/>
      <c r="AX385" s="9"/>
      <c r="BA385" s="9"/>
      <c r="BB385" s="9"/>
      <c r="BH385" s="9"/>
      <c r="BI385" s="9"/>
      <c r="BL385" s="9"/>
      <c r="BM385" s="9"/>
      <c r="BS385" s="9"/>
      <c r="BT385" s="9"/>
      <c r="BW385" s="9"/>
      <c r="BX385" s="9"/>
      <c r="CD385" s="9"/>
      <c r="CE385" s="9"/>
      <c r="CH385" s="9"/>
      <c r="CI385" s="9"/>
      <c r="CO385" s="9"/>
      <c r="CP385" s="9"/>
      <c r="CS385" s="9"/>
      <c r="CT385" s="9"/>
      <c r="CZ385" s="9"/>
      <c r="DA385" s="9"/>
      <c r="DD385" s="9"/>
      <c r="DE385" s="9"/>
      <c r="DK385" s="9"/>
      <c r="DL385" s="9"/>
      <c r="DO385" s="9"/>
      <c r="DP385" s="9"/>
      <c r="DU385" s="8"/>
      <c r="DX385" s="9"/>
      <c r="EE385" s="9"/>
    </row>
    <row r="386" spans="2:135" ht="12.75" x14ac:dyDescent="0.2">
      <c r="B386" s="6"/>
      <c r="K386" s="25"/>
      <c r="L386" s="9"/>
      <c r="M386" s="9"/>
      <c r="W386" s="9"/>
      <c r="X386" s="9"/>
      <c r="AJ386" s="9"/>
      <c r="AL386" s="9"/>
      <c r="AM386" s="9"/>
      <c r="AP386" s="9"/>
      <c r="AQ386" s="9"/>
      <c r="AW386" s="9"/>
      <c r="AX386" s="9"/>
      <c r="BA386" s="9"/>
      <c r="BB386" s="9"/>
      <c r="BH386" s="9"/>
      <c r="BI386" s="9"/>
      <c r="BL386" s="9"/>
      <c r="BM386" s="9"/>
      <c r="BS386" s="9"/>
      <c r="BT386" s="9"/>
      <c r="BW386" s="9"/>
      <c r="BX386" s="9"/>
      <c r="CD386" s="9"/>
      <c r="CE386" s="9"/>
      <c r="CH386" s="9"/>
      <c r="CI386" s="9"/>
      <c r="CO386" s="9"/>
      <c r="CP386" s="9"/>
      <c r="CS386" s="9"/>
      <c r="CT386" s="9"/>
      <c r="CZ386" s="9"/>
      <c r="DA386" s="9"/>
      <c r="DD386" s="9"/>
      <c r="DE386" s="9"/>
      <c r="DK386" s="9"/>
      <c r="DL386" s="9"/>
      <c r="DO386" s="9"/>
      <c r="DP386" s="9"/>
      <c r="DU386" s="8"/>
      <c r="DX386" s="9"/>
      <c r="EE386" s="9"/>
    </row>
    <row r="387" spans="2:135" ht="12.75" x14ac:dyDescent="0.2">
      <c r="B387" s="6"/>
      <c r="K387" s="25"/>
      <c r="L387" s="9"/>
      <c r="M387" s="9"/>
      <c r="W387" s="9"/>
      <c r="X387" s="9"/>
      <c r="AJ387" s="9"/>
      <c r="AL387" s="9"/>
      <c r="AM387" s="9"/>
      <c r="AP387" s="9"/>
      <c r="AQ387" s="9"/>
      <c r="AW387" s="9"/>
      <c r="AX387" s="9"/>
      <c r="BA387" s="9"/>
      <c r="BB387" s="9"/>
      <c r="BH387" s="9"/>
      <c r="BI387" s="9"/>
      <c r="BL387" s="9"/>
      <c r="BM387" s="9"/>
      <c r="BS387" s="9"/>
      <c r="BT387" s="9"/>
      <c r="BW387" s="9"/>
      <c r="BX387" s="9"/>
      <c r="CD387" s="9"/>
      <c r="CE387" s="9"/>
      <c r="CH387" s="9"/>
      <c r="CI387" s="9"/>
      <c r="CO387" s="9"/>
      <c r="CP387" s="9"/>
      <c r="CS387" s="9"/>
      <c r="CT387" s="9"/>
      <c r="CZ387" s="9"/>
      <c r="DA387" s="9"/>
      <c r="DD387" s="9"/>
      <c r="DE387" s="9"/>
      <c r="DK387" s="9"/>
      <c r="DL387" s="9"/>
      <c r="DO387" s="9"/>
      <c r="DP387" s="9"/>
      <c r="DU387" s="8"/>
      <c r="DX387" s="9"/>
      <c r="EE387" s="9"/>
    </row>
    <row r="388" spans="2:135" ht="12.75" x14ac:dyDescent="0.2">
      <c r="B388" s="6"/>
      <c r="K388" s="25"/>
      <c r="L388" s="9"/>
      <c r="M388" s="9"/>
      <c r="W388" s="9"/>
      <c r="X388" s="9"/>
      <c r="AJ388" s="9"/>
      <c r="AL388" s="9"/>
      <c r="AM388" s="9"/>
      <c r="AP388" s="9"/>
      <c r="AQ388" s="9"/>
      <c r="AW388" s="9"/>
      <c r="AX388" s="9"/>
      <c r="BA388" s="9"/>
      <c r="BB388" s="9"/>
      <c r="BH388" s="9"/>
      <c r="BI388" s="9"/>
      <c r="BL388" s="9"/>
      <c r="BM388" s="9"/>
      <c r="BS388" s="9"/>
      <c r="BT388" s="9"/>
      <c r="BW388" s="9"/>
      <c r="BX388" s="9"/>
      <c r="CD388" s="9"/>
      <c r="CE388" s="9"/>
      <c r="CH388" s="9"/>
      <c r="CI388" s="9"/>
      <c r="CO388" s="9"/>
      <c r="CP388" s="9"/>
      <c r="CS388" s="9"/>
      <c r="CT388" s="9"/>
      <c r="CZ388" s="9"/>
      <c r="DA388" s="9"/>
      <c r="DD388" s="9"/>
      <c r="DE388" s="9"/>
      <c r="DK388" s="9"/>
      <c r="DL388" s="9"/>
      <c r="DO388" s="9"/>
      <c r="DP388" s="9"/>
      <c r="DU388" s="8"/>
      <c r="DX388" s="9"/>
      <c r="EE388" s="9"/>
    </row>
    <row r="389" spans="2:135" ht="12.75" x14ac:dyDescent="0.2">
      <c r="B389" s="6"/>
      <c r="K389" s="25"/>
      <c r="L389" s="9"/>
      <c r="M389" s="9"/>
      <c r="W389" s="9"/>
      <c r="X389" s="9"/>
      <c r="AJ389" s="9"/>
      <c r="AL389" s="9"/>
      <c r="AM389" s="9"/>
      <c r="AP389" s="9"/>
      <c r="AQ389" s="9"/>
      <c r="AW389" s="9"/>
      <c r="AX389" s="9"/>
      <c r="BA389" s="9"/>
      <c r="BB389" s="9"/>
      <c r="BH389" s="9"/>
      <c r="BI389" s="9"/>
      <c r="BL389" s="9"/>
      <c r="BM389" s="9"/>
      <c r="BS389" s="9"/>
      <c r="BT389" s="9"/>
      <c r="BW389" s="9"/>
      <c r="BX389" s="9"/>
      <c r="CD389" s="9"/>
      <c r="CE389" s="9"/>
      <c r="CH389" s="9"/>
      <c r="CI389" s="9"/>
      <c r="CO389" s="9"/>
      <c r="CP389" s="9"/>
      <c r="CS389" s="9"/>
      <c r="CT389" s="9"/>
      <c r="CZ389" s="9"/>
      <c r="DA389" s="9"/>
      <c r="DD389" s="9"/>
      <c r="DE389" s="9"/>
      <c r="DK389" s="9"/>
      <c r="DL389" s="9"/>
      <c r="DO389" s="9"/>
      <c r="DP389" s="9"/>
      <c r="DU389" s="8"/>
      <c r="DX389" s="9"/>
      <c r="EE389" s="9"/>
    </row>
    <row r="390" spans="2:135" ht="12.75" x14ac:dyDescent="0.2">
      <c r="B390" s="6"/>
      <c r="K390" s="25"/>
      <c r="L390" s="9"/>
      <c r="M390" s="9"/>
      <c r="W390" s="9"/>
      <c r="X390" s="9"/>
      <c r="AJ390" s="9"/>
      <c r="AL390" s="9"/>
      <c r="AM390" s="9"/>
      <c r="AP390" s="9"/>
      <c r="AQ390" s="9"/>
      <c r="AW390" s="9"/>
      <c r="AX390" s="9"/>
      <c r="BA390" s="9"/>
      <c r="BB390" s="9"/>
      <c r="BH390" s="9"/>
      <c r="BI390" s="9"/>
      <c r="BL390" s="9"/>
      <c r="BM390" s="9"/>
      <c r="BS390" s="9"/>
      <c r="BT390" s="9"/>
      <c r="BW390" s="9"/>
      <c r="BX390" s="9"/>
      <c r="CD390" s="9"/>
      <c r="CE390" s="9"/>
      <c r="CH390" s="9"/>
      <c r="CI390" s="9"/>
      <c r="CO390" s="9"/>
      <c r="CP390" s="9"/>
      <c r="CS390" s="9"/>
      <c r="CT390" s="9"/>
      <c r="CZ390" s="9"/>
      <c r="DA390" s="9"/>
      <c r="DD390" s="9"/>
      <c r="DE390" s="9"/>
      <c r="DK390" s="9"/>
      <c r="DL390" s="9"/>
      <c r="DO390" s="9"/>
      <c r="DP390" s="9"/>
      <c r="DU390" s="8"/>
      <c r="DX390" s="9"/>
      <c r="EE390" s="9"/>
    </row>
    <row r="391" spans="2:135" ht="12.75" x14ac:dyDescent="0.2">
      <c r="B391" s="6"/>
      <c r="K391" s="25"/>
      <c r="L391" s="9"/>
      <c r="M391" s="9"/>
      <c r="W391" s="9"/>
      <c r="X391" s="9"/>
      <c r="AJ391" s="9"/>
      <c r="AL391" s="9"/>
      <c r="AM391" s="9"/>
      <c r="AP391" s="9"/>
      <c r="AQ391" s="9"/>
      <c r="AW391" s="9"/>
      <c r="AX391" s="9"/>
      <c r="BA391" s="9"/>
      <c r="BB391" s="9"/>
      <c r="BH391" s="9"/>
      <c r="BI391" s="9"/>
      <c r="BL391" s="9"/>
      <c r="BM391" s="9"/>
      <c r="BS391" s="9"/>
      <c r="BT391" s="9"/>
      <c r="BW391" s="9"/>
      <c r="BX391" s="9"/>
      <c r="CD391" s="9"/>
      <c r="CE391" s="9"/>
      <c r="CH391" s="9"/>
      <c r="CI391" s="9"/>
      <c r="CO391" s="9"/>
      <c r="CP391" s="9"/>
      <c r="CS391" s="9"/>
      <c r="CT391" s="9"/>
      <c r="CZ391" s="9"/>
      <c r="DA391" s="9"/>
      <c r="DD391" s="9"/>
      <c r="DE391" s="9"/>
      <c r="DK391" s="9"/>
      <c r="DL391" s="9"/>
      <c r="DO391" s="9"/>
      <c r="DP391" s="9"/>
      <c r="DU391" s="8"/>
      <c r="DX391" s="9"/>
      <c r="EE391" s="9"/>
    </row>
    <row r="392" spans="2:135" ht="12.75" x14ac:dyDescent="0.2">
      <c r="B392" s="6"/>
      <c r="K392" s="25"/>
      <c r="L392" s="9"/>
      <c r="M392" s="9"/>
      <c r="W392" s="9"/>
      <c r="X392" s="9"/>
      <c r="AJ392" s="9"/>
      <c r="AL392" s="9"/>
      <c r="AM392" s="9"/>
      <c r="AP392" s="9"/>
      <c r="AQ392" s="9"/>
      <c r="AW392" s="9"/>
      <c r="AX392" s="9"/>
      <c r="BA392" s="9"/>
      <c r="BB392" s="9"/>
      <c r="BH392" s="9"/>
      <c r="BI392" s="9"/>
      <c r="BL392" s="9"/>
      <c r="BM392" s="9"/>
      <c r="BS392" s="9"/>
      <c r="BT392" s="9"/>
      <c r="BW392" s="9"/>
      <c r="BX392" s="9"/>
      <c r="CD392" s="9"/>
      <c r="CE392" s="9"/>
      <c r="CH392" s="9"/>
      <c r="CI392" s="9"/>
      <c r="CO392" s="9"/>
      <c r="CP392" s="9"/>
      <c r="CS392" s="9"/>
      <c r="CT392" s="9"/>
      <c r="CZ392" s="9"/>
      <c r="DA392" s="9"/>
      <c r="DD392" s="9"/>
      <c r="DE392" s="9"/>
      <c r="DK392" s="9"/>
      <c r="DL392" s="9"/>
      <c r="DO392" s="9"/>
      <c r="DP392" s="9"/>
      <c r="DU392" s="8"/>
      <c r="DX392" s="9"/>
      <c r="EE392" s="9"/>
    </row>
    <row r="393" spans="2:135" ht="12.75" x14ac:dyDescent="0.2">
      <c r="B393" s="6"/>
      <c r="K393" s="25"/>
      <c r="L393" s="9"/>
      <c r="M393" s="9"/>
      <c r="W393" s="9"/>
      <c r="X393" s="9"/>
      <c r="AJ393" s="9"/>
      <c r="AL393" s="9"/>
      <c r="AM393" s="9"/>
      <c r="AP393" s="9"/>
      <c r="AQ393" s="9"/>
      <c r="AW393" s="9"/>
      <c r="AX393" s="9"/>
      <c r="BA393" s="9"/>
      <c r="BB393" s="9"/>
      <c r="BH393" s="9"/>
      <c r="BI393" s="9"/>
      <c r="BL393" s="9"/>
      <c r="BM393" s="9"/>
      <c r="BS393" s="9"/>
      <c r="BT393" s="9"/>
      <c r="BW393" s="9"/>
      <c r="BX393" s="9"/>
      <c r="CD393" s="9"/>
      <c r="CE393" s="9"/>
      <c r="CH393" s="9"/>
      <c r="CI393" s="9"/>
      <c r="CO393" s="9"/>
      <c r="CP393" s="9"/>
      <c r="CS393" s="9"/>
      <c r="CT393" s="9"/>
      <c r="CZ393" s="9"/>
      <c r="DA393" s="9"/>
      <c r="DD393" s="9"/>
      <c r="DE393" s="9"/>
      <c r="DK393" s="9"/>
      <c r="DL393" s="9"/>
      <c r="DO393" s="9"/>
      <c r="DP393" s="9"/>
      <c r="DU393" s="8"/>
      <c r="DX393" s="9"/>
      <c r="EE393" s="9"/>
    </row>
    <row r="394" spans="2:135" ht="12.75" x14ac:dyDescent="0.2">
      <c r="B394" s="6"/>
      <c r="K394" s="25"/>
      <c r="L394" s="9"/>
      <c r="M394" s="9"/>
      <c r="W394" s="9"/>
      <c r="X394" s="9"/>
      <c r="AJ394" s="9"/>
      <c r="AL394" s="9"/>
      <c r="AM394" s="9"/>
      <c r="AP394" s="9"/>
      <c r="AQ394" s="9"/>
      <c r="AW394" s="9"/>
      <c r="AX394" s="9"/>
      <c r="BA394" s="9"/>
      <c r="BB394" s="9"/>
      <c r="BH394" s="9"/>
      <c r="BI394" s="9"/>
      <c r="BL394" s="9"/>
      <c r="BM394" s="9"/>
      <c r="BS394" s="9"/>
      <c r="BT394" s="9"/>
      <c r="BW394" s="9"/>
      <c r="BX394" s="9"/>
      <c r="CD394" s="9"/>
      <c r="CE394" s="9"/>
      <c r="CH394" s="9"/>
      <c r="CI394" s="9"/>
      <c r="CO394" s="9"/>
      <c r="CP394" s="9"/>
      <c r="CS394" s="9"/>
      <c r="CT394" s="9"/>
      <c r="CZ394" s="9"/>
      <c r="DA394" s="9"/>
      <c r="DD394" s="9"/>
      <c r="DE394" s="9"/>
      <c r="DK394" s="9"/>
      <c r="DL394" s="9"/>
      <c r="DO394" s="9"/>
      <c r="DP394" s="9"/>
      <c r="DU394" s="8"/>
      <c r="DX394" s="9"/>
      <c r="EE394" s="9"/>
    </row>
    <row r="395" spans="2:135" ht="12.75" x14ac:dyDescent="0.2">
      <c r="B395" s="6"/>
      <c r="K395" s="25"/>
      <c r="L395" s="9"/>
      <c r="M395" s="9"/>
      <c r="W395" s="9"/>
      <c r="X395" s="9"/>
      <c r="AJ395" s="9"/>
      <c r="AL395" s="9"/>
      <c r="AM395" s="9"/>
      <c r="AP395" s="9"/>
      <c r="AQ395" s="9"/>
      <c r="AW395" s="9"/>
      <c r="AX395" s="9"/>
      <c r="BA395" s="9"/>
      <c r="BB395" s="9"/>
      <c r="BH395" s="9"/>
      <c r="BI395" s="9"/>
      <c r="BL395" s="9"/>
      <c r="BM395" s="9"/>
      <c r="BS395" s="9"/>
      <c r="BT395" s="9"/>
      <c r="BW395" s="9"/>
      <c r="BX395" s="9"/>
      <c r="CD395" s="9"/>
      <c r="CE395" s="9"/>
      <c r="CH395" s="9"/>
      <c r="CI395" s="9"/>
      <c r="CO395" s="9"/>
      <c r="CP395" s="9"/>
      <c r="CS395" s="9"/>
      <c r="CT395" s="9"/>
      <c r="CZ395" s="9"/>
      <c r="DA395" s="9"/>
      <c r="DD395" s="9"/>
      <c r="DE395" s="9"/>
      <c r="DK395" s="9"/>
      <c r="DL395" s="9"/>
      <c r="DO395" s="9"/>
      <c r="DP395" s="9"/>
      <c r="DU395" s="8"/>
      <c r="DX395" s="9"/>
      <c r="EE395" s="9"/>
    </row>
    <row r="396" spans="2:135" ht="12.75" x14ac:dyDescent="0.2">
      <c r="B396" s="6"/>
      <c r="K396" s="25"/>
      <c r="L396" s="9"/>
      <c r="M396" s="9"/>
      <c r="W396" s="9"/>
      <c r="X396" s="9"/>
      <c r="AJ396" s="9"/>
      <c r="AL396" s="9"/>
      <c r="AM396" s="9"/>
      <c r="AP396" s="9"/>
      <c r="AQ396" s="9"/>
      <c r="AW396" s="9"/>
      <c r="AX396" s="9"/>
      <c r="BA396" s="9"/>
      <c r="BB396" s="9"/>
      <c r="BH396" s="9"/>
      <c r="BI396" s="9"/>
      <c r="BL396" s="9"/>
      <c r="BM396" s="9"/>
      <c r="BS396" s="9"/>
      <c r="BT396" s="9"/>
      <c r="BW396" s="9"/>
      <c r="BX396" s="9"/>
      <c r="CD396" s="9"/>
      <c r="CE396" s="9"/>
      <c r="CH396" s="9"/>
      <c r="CI396" s="9"/>
      <c r="CO396" s="9"/>
      <c r="CP396" s="9"/>
      <c r="CS396" s="9"/>
      <c r="CT396" s="9"/>
      <c r="CZ396" s="9"/>
      <c r="DA396" s="9"/>
      <c r="DD396" s="9"/>
      <c r="DE396" s="9"/>
      <c r="DK396" s="9"/>
      <c r="DL396" s="9"/>
      <c r="DO396" s="9"/>
      <c r="DP396" s="9"/>
      <c r="DU396" s="8"/>
      <c r="DX396" s="9"/>
      <c r="EE396" s="9"/>
    </row>
    <row r="397" spans="2:135" ht="12.75" x14ac:dyDescent="0.2">
      <c r="B397" s="6"/>
      <c r="K397" s="25"/>
      <c r="L397" s="9"/>
      <c r="M397" s="9"/>
      <c r="W397" s="9"/>
      <c r="X397" s="9"/>
      <c r="AJ397" s="9"/>
      <c r="AL397" s="9"/>
      <c r="AM397" s="9"/>
      <c r="AP397" s="9"/>
      <c r="AQ397" s="9"/>
      <c r="AW397" s="9"/>
      <c r="AX397" s="9"/>
      <c r="BA397" s="9"/>
      <c r="BB397" s="9"/>
      <c r="BH397" s="9"/>
      <c r="BI397" s="9"/>
      <c r="BL397" s="9"/>
      <c r="BM397" s="9"/>
      <c r="BS397" s="9"/>
      <c r="BT397" s="9"/>
      <c r="BW397" s="9"/>
      <c r="BX397" s="9"/>
      <c r="CD397" s="9"/>
      <c r="CE397" s="9"/>
      <c r="CH397" s="9"/>
      <c r="CI397" s="9"/>
      <c r="CO397" s="9"/>
      <c r="CP397" s="9"/>
      <c r="CS397" s="9"/>
      <c r="CT397" s="9"/>
      <c r="CZ397" s="9"/>
      <c r="DA397" s="9"/>
      <c r="DD397" s="9"/>
      <c r="DE397" s="9"/>
      <c r="DK397" s="9"/>
      <c r="DL397" s="9"/>
      <c r="DO397" s="9"/>
      <c r="DP397" s="9"/>
      <c r="DU397" s="8"/>
      <c r="DX397" s="9"/>
      <c r="EE397" s="9"/>
    </row>
    <row r="398" spans="2:135" ht="12.75" x14ac:dyDescent="0.2">
      <c r="B398" s="6"/>
      <c r="K398" s="25"/>
      <c r="L398" s="9"/>
      <c r="M398" s="9"/>
      <c r="W398" s="9"/>
      <c r="X398" s="9"/>
      <c r="AJ398" s="9"/>
      <c r="AL398" s="9"/>
      <c r="AM398" s="9"/>
      <c r="AP398" s="9"/>
      <c r="AQ398" s="9"/>
      <c r="AW398" s="9"/>
      <c r="AX398" s="9"/>
      <c r="BA398" s="9"/>
      <c r="BB398" s="9"/>
      <c r="BH398" s="9"/>
      <c r="BI398" s="9"/>
      <c r="BL398" s="9"/>
      <c r="BM398" s="9"/>
      <c r="BS398" s="9"/>
      <c r="BT398" s="9"/>
      <c r="BW398" s="9"/>
      <c r="BX398" s="9"/>
      <c r="CD398" s="9"/>
      <c r="CE398" s="9"/>
      <c r="CH398" s="9"/>
      <c r="CI398" s="9"/>
      <c r="CO398" s="9"/>
      <c r="CP398" s="9"/>
      <c r="CS398" s="9"/>
      <c r="CT398" s="9"/>
      <c r="CZ398" s="9"/>
      <c r="DA398" s="9"/>
      <c r="DD398" s="9"/>
      <c r="DE398" s="9"/>
      <c r="DK398" s="9"/>
      <c r="DL398" s="9"/>
      <c r="DO398" s="9"/>
      <c r="DP398" s="9"/>
      <c r="DU398" s="8"/>
      <c r="DX398" s="9"/>
      <c r="EE398" s="9"/>
    </row>
    <row r="399" spans="2:135" ht="12.75" x14ac:dyDescent="0.2">
      <c r="B399" s="6"/>
      <c r="K399" s="25"/>
      <c r="L399" s="9"/>
      <c r="M399" s="9"/>
      <c r="W399" s="9"/>
      <c r="X399" s="9"/>
      <c r="AJ399" s="9"/>
      <c r="AL399" s="9"/>
      <c r="AM399" s="9"/>
      <c r="AP399" s="9"/>
      <c r="AQ399" s="9"/>
      <c r="AW399" s="9"/>
      <c r="AX399" s="9"/>
      <c r="BA399" s="9"/>
      <c r="BB399" s="9"/>
      <c r="BH399" s="9"/>
      <c r="BI399" s="9"/>
      <c r="BL399" s="9"/>
      <c r="BM399" s="9"/>
      <c r="BS399" s="9"/>
      <c r="BT399" s="9"/>
      <c r="BW399" s="9"/>
      <c r="BX399" s="9"/>
      <c r="CD399" s="9"/>
      <c r="CE399" s="9"/>
      <c r="CH399" s="9"/>
      <c r="CI399" s="9"/>
      <c r="CO399" s="9"/>
      <c r="CP399" s="9"/>
      <c r="CS399" s="9"/>
      <c r="CT399" s="9"/>
      <c r="CZ399" s="9"/>
      <c r="DA399" s="9"/>
      <c r="DD399" s="9"/>
      <c r="DE399" s="9"/>
      <c r="DK399" s="9"/>
      <c r="DL399" s="9"/>
      <c r="DO399" s="9"/>
      <c r="DP399" s="9"/>
      <c r="DU399" s="8"/>
      <c r="DX399" s="9"/>
      <c r="EE399" s="9"/>
    </row>
    <row r="400" spans="2:135" ht="12.75" x14ac:dyDescent="0.2">
      <c r="B400" s="6"/>
      <c r="K400" s="25"/>
      <c r="L400" s="9"/>
      <c r="M400" s="9"/>
      <c r="W400" s="9"/>
      <c r="X400" s="9"/>
      <c r="AJ400" s="9"/>
      <c r="AL400" s="9"/>
      <c r="AM400" s="9"/>
      <c r="AP400" s="9"/>
      <c r="AQ400" s="9"/>
      <c r="AW400" s="9"/>
      <c r="AX400" s="9"/>
      <c r="BA400" s="9"/>
      <c r="BB400" s="9"/>
      <c r="BH400" s="9"/>
      <c r="BI400" s="9"/>
      <c r="BL400" s="9"/>
      <c r="BM400" s="9"/>
      <c r="BS400" s="9"/>
      <c r="BT400" s="9"/>
      <c r="BW400" s="9"/>
      <c r="BX400" s="9"/>
      <c r="CD400" s="9"/>
      <c r="CE400" s="9"/>
      <c r="CH400" s="9"/>
      <c r="CI400" s="9"/>
      <c r="CO400" s="9"/>
      <c r="CP400" s="9"/>
      <c r="CS400" s="9"/>
      <c r="CT400" s="9"/>
      <c r="CZ400" s="9"/>
      <c r="DA400" s="9"/>
      <c r="DD400" s="9"/>
      <c r="DE400" s="9"/>
      <c r="DK400" s="9"/>
      <c r="DL400" s="9"/>
      <c r="DO400" s="9"/>
      <c r="DP400" s="9"/>
      <c r="DU400" s="8"/>
      <c r="DX400" s="9"/>
      <c r="EE400" s="9"/>
    </row>
    <row r="401" spans="2:135" ht="12.75" x14ac:dyDescent="0.2">
      <c r="B401" s="6"/>
      <c r="K401" s="25"/>
      <c r="L401" s="9"/>
      <c r="M401" s="9"/>
      <c r="W401" s="9"/>
      <c r="X401" s="9"/>
      <c r="AJ401" s="9"/>
      <c r="AL401" s="9"/>
      <c r="AM401" s="9"/>
      <c r="AP401" s="9"/>
      <c r="AQ401" s="9"/>
      <c r="AW401" s="9"/>
      <c r="AX401" s="9"/>
      <c r="BA401" s="9"/>
      <c r="BB401" s="9"/>
      <c r="BH401" s="9"/>
      <c r="BI401" s="9"/>
      <c r="BL401" s="9"/>
      <c r="BM401" s="9"/>
      <c r="BS401" s="9"/>
      <c r="BT401" s="9"/>
      <c r="BW401" s="9"/>
      <c r="BX401" s="9"/>
      <c r="CD401" s="9"/>
      <c r="CE401" s="9"/>
      <c r="CH401" s="9"/>
      <c r="CI401" s="9"/>
      <c r="CO401" s="9"/>
      <c r="CP401" s="9"/>
      <c r="CS401" s="9"/>
      <c r="CT401" s="9"/>
      <c r="CZ401" s="9"/>
      <c r="DA401" s="9"/>
      <c r="DD401" s="9"/>
      <c r="DE401" s="9"/>
      <c r="DK401" s="9"/>
      <c r="DL401" s="9"/>
      <c r="DO401" s="9"/>
      <c r="DP401" s="9"/>
      <c r="DU401" s="8"/>
      <c r="DX401" s="9"/>
      <c r="EE401" s="9"/>
    </row>
    <row r="402" spans="2:135" ht="12.75" x14ac:dyDescent="0.2">
      <c r="B402" s="6"/>
      <c r="K402" s="25"/>
      <c r="L402" s="9"/>
      <c r="M402" s="9"/>
      <c r="W402" s="9"/>
      <c r="X402" s="9"/>
      <c r="AJ402" s="9"/>
      <c r="AL402" s="9"/>
      <c r="AM402" s="9"/>
      <c r="AP402" s="9"/>
      <c r="AQ402" s="9"/>
      <c r="AW402" s="9"/>
      <c r="AX402" s="9"/>
      <c r="BA402" s="9"/>
      <c r="BB402" s="9"/>
      <c r="BH402" s="9"/>
      <c r="BI402" s="9"/>
      <c r="BL402" s="9"/>
      <c r="BM402" s="9"/>
      <c r="BS402" s="9"/>
      <c r="BT402" s="9"/>
      <c r="BW402" s="9"/>
      <c r="BX402" s="9"/>
      <c r="CD402" s="9"/>
      <c r="CE402" s="9"/>
      <c r="CH402" s="9"/>
      <c r="CI402" s="9"/>
      <c r="CO402" s="9"/>
      <c r="CP402" s="9"/>
      <c r="CS402" s="9"/>
      <c r="CT402" s="9"/>
      <c r="CZ402" s="9"/>
      <c r="DA402" s="9"/>
      <c r="DD402" s="9"/>
      <c r="DE402" s="9"/>
      <c r="DK402" s="9"/>
      <c r="DL402" s="9"/>
      <c r="DO402" s="9"/>
      <c r="DP402" s="9"/>
      <c r="DU402" s="8"/>
      <c r="DX402" s="9"/>
      <c r="EE402" s="9"/>
    </row>
    <row r="403" spans="2:135" ht="12.75" x14ac:dyDescent="0.2">
      <c r="B403" s="6"/>
      <c r="K403" s="25"/>
      <c r="L403" s="9"/>
      <c r="M403" s="9"/>
      <c r="W403" s="9"/>
      <c r="X403" s="9"/>
      <c r="AJ403" s="9"/>
      <c r="AL403" s="9"/>
      <c r="AM403" s="9"/>
      <c r="AP403" s="9"/>
      <c r="AQ403" s="9"/>
      <c r="AW403" s="9"/>
      <c r="AX403" s="9"/>
      <c r="BA403" s="9"/>
      <c r="BB403" s="9"/>
      <c r="BH403" s="9"/>
      <c r="BI403" s="9"/>
      <c r="BL403" s="9"/>
      <c r="BM403" s="9"/>
      <c r="BS403" s="9"/>
      <c r="BT403" s="9"/>
      <c r="BW403" s="9"/>
      <c r="BX403" s="9"/>
      <c r="CD403" s="9"/>
      <c r="CE403" s="9"/>
      <c r="CH403" s="9"/>
      <c r="CI403" s="9"/>
      <c r="CO403" s="9"/>
      <c r="CP403" s="9"/>
      <c r="CS403" s="9"/>
      <c r="CT403" s="9"/>
      <c r="CZ403" s="9"/>
      <c r="DA403" s="9"/>
      <c r="DD403" s="9"/>
      <c r="DE403" s="9"/>
      <c r="DK403" s="9"/>
      <c r="DL403" s="9"/>
      <c r="DO403" s="9"/>
      <c r="DP403" s="9"/>
      <c r="DU403" s="8"/>
      <c r="DX403" s="9"/>
      <c r="EE403" s="9"/>
    </row>
    <row r="404" spans="2:135" ht="12.75" x14ac:dyDescent="0.2">
      <c r="B404" s="6"/>
      <c r="K404" s="25"/>
      <c r="L404" s="9"/>
      <c r="M404" s="9"/>
      <c r="W404" s="9"/>
      <c r="X404" s="9"/>
      <c r="AJ404" s="9"/>
      <c r="AL404" s="9"/>
      <c r="AM404" s="9"/>
      <c r="AP404" s="9"/>
      <c r="AQ404" s="9"/>
      <c r="AW404" s="9"/>
      <c r="AX404" s="9"/>
      <c r="BA404" s="9"/>
      <c r="BB404" s="9"/>
      <c r="BH404" s="9"/>
      <c r="BI404" s="9"/>
      <c r="BL404" s="9"/>
      <c r="BM404" s="9"/>
      <c r="BS404" s="9"/>
      <c r="BT404" s="9"/>
      <c r="BW404" s="9"/>
      <c r="BX404" s="9"/>
      <c r="CD404" s="9"/>
      <c r="CE404" s="9"/>
      <c r="CH404" s="9"/>
      <c r="CI404" s="9"/>
      <c r="CO404" s="9"/>
      <c r="CP404" s="9"/>
      <c r="CS404" s="9"/>
      <c r="CT404" s="9"/>
      <c r="CZ404" s="9"/>
      <c r="DA404" s="9"/>
      <c r="DD404" s="9"/>
      <c r="DE404" s="9"/>
      <c r="DK404" s="9"/>
      <c r="DL404" s="9"/>
      <c r="DO404" s="9"/>
      <c r="DP404" s="9"/>
      <c r="DU404" s="8"/>
      <c r="DX404" s="9"/>
      <c r="EE404" s="9"/>
    </row>
    <row r="405" spans="2:135" ht="12.75" x14ac:dyDescent="0.2">
      <c r="B405" s="6"/>
      <c r="K405" s="25"/>
      <c r="L405" s="9"/>
      <c r="M405" s="9"/>
      <c r="W405" s="9"/>
      <c r="X405" s="9"/>
      <c r="AJ405" s="9"/>
      <c r="AL405" s="9"/>
      <c r="AM405" s="9"/>
      <c r="AP405" s="9"/>
      <c r="AQ405" s="9"/>
      <c r="AW405" s="9"/>
      <c r="AX405" s="9"/>
      <c r="BA405" s="9"/>
      <c r="BB405" s="9"/>
      <c r="BH405" s="9"/>
      <c r="BI405" s="9"/>
      <c r="BL405" s="9"/>
      <c r="BM405" s="9"/>
      <c r="BS405" s="9"/>
      <c r="BT405" s="9"/>
      <c r="BW405" s="9"/>
      <c r="BX405" s="9"/>
      <c r="CD405" s="9"/>
      <c r="CE405" s="9"/>
      <c r="CH405" s="9"/>
      <c r="CI405" s="9"/>
      <c r="CO405" s="9"/>
      <c r="CP405" s="9"/>
      <c r="CS405" s="9"/>
      <c r="CT405" s="9"/>
      <c r="CZ405" s="9"/>
      <c r="DA405" s="9"/>
      <c r="DD405" s="9"/>
      <c r="DE405" s="9"/>
      <c r="DK405" s="9"/>
      <c r="DL405" s="9"/>
      <c r="DO405" s="9"/>
      <c r="DP405" s="9"/>
      <c r="DU405" s="8"/>
      <c r="DX405" s="9"/>
      <c r="EE405" s="9"/>
    </row>
    <row r="406" spans="2:135" ht="12.75" x14ac:dyDescent="0.2">
      <c r="B406" s="6"/>
      <c r="K406" s="25"/>
      <c r="L406" s="9"/>
      <c r="M406" s="9"/>
      <c r="W406" s="9"/>
      <c r="X406" s="9"/>
      <c r="AJ406" s="9"/>
      <c r="AL406" s="9"/>
      <c r="AM406" s="9"/>
      <c r="AP406" s="9"/>
      <c r="AQ406" s="9"/>
      <c r="AW406" s="9"/>
      <c r="AX406" s="9"/>
      <c r="BA406" s="9"/>
      <c r="BB406" s="9"/>
      <c r="BH406" s="9"/>
      <c r="BI406" s="9"/>
      <c r="BL406" s="9"/>
      <c r="BM406" s="9"/>
      <c r="BS406" s="9"/>
      <c r="BT406" s="9"/>
      <c r="BW406" s="9"/>
      <c r="BX406" s="9"/>
      <c r="CD406" s="9"/>
      <c r="CE406" s="9"/>
      <c r="CH406" s="9"/>
      <c r="CI406" s="9"/>
      <c r="CO406" s="9"/>
      <c r="CP406" s="9"/>
      <c r="CS406" s="9"/>
      <c r="CT406" s="9"/>
      <c r="CZ406" s="9"/>
      <c r="DA406" s="9"/>
      <c r="DD406" s="9"/>
      <c r="DE406" s="9"/>
      <c r="DK406" s="9"/>
      <c r="DL406" s="9"/>
      <c r="DO406" s="9"/>
      <c r="DP406" s="9"/>
      <c r="DU406" s="8"/>
      <c r="DX406" s="9"/>
      <c r="EE406" s="9"/>
    </row>
    <row r="407" spans="2:135" ht="12.75" x14ac:dyDescent="0.2">
      <c r="B407" s="6"/>
      <c r="K407" s="25"/>
      <c r="L407" s="9"/>
      <c r="M407" s="9"/>
      <c r="W407" s="9"/>
      <c r="X407" s="9"/>
      <c r="AJ407" s="9"/>
      <c r="AL407" s="9"/>
      <c r="AM407" s="9"/>
      <c r="AP407" s="9"/>
      <c r="AQ407" s="9"/>
      <c r="AW407" s="9"/>
      <c r="AX407" s="9"/>
      <c r="BA407" s="9"/>
      <c r="BB407" s="9"/>
      <c r="BH407" s="9"/>
      <c r="BI407" s="9"/>
      <c r="BL407" s="9"/>
      <c r="BM407" s="9"/>
      <c r="BS407" s="9"/>
      <c r="BT407" s="9"/>
      <c r="BW407" s="9"/>
      <c r="BX407" s="9"/>
      <c r="CD407" s="9"/>
      <c r="CE407" s="9"/>
      <c r="CH407" s="9"/>
      <c r="CI407" s="9"/>
      <c r="CO407" s="9"/>
      <c r="CP407" s="9"/>
      <c r="CS407" s="9"/>
      <c r="CT407" s="9"/>
      <c r="CZ407" s="9"/>
      <c r="DA407" s="9"/>
      <c r="DD407" s="9"/>
      <c r="DE407" s="9"/>
      <c r="DK407" s="9"/>
      <c r="DL407" s="9"/>
      <c r="DO407" s="9"/>
      <c r="DP407" s="9"/>
      <c r="DU407" s="8"/>
      <c r="DX407" s="9"/>
      <c r="EE407" s="9"/>
    </row>
    <row r="408" spans="2:135" ht="12.75" x14ac:dyDescent="0.2">
      <c r="B408" s="6"/>
      <c r="K408" s="25"/>
      <c r="L408" s="9"/>
      <c r="M408" s="9"/>
      <c r="W408" s="9"/>
      <c r="X408" s="9"/>
      <c r="AJ408" s="9"/>
      <c r="AL408" s="9"/>
      <c r="AM408" s="9"/>
      <c r="AP408" s="9"/>
      <c r="AQ408" s="9"/>
      <c r="AW408" s="9"/>
      <c r="AX408" s="9"/>
      <c r="BA408" s="9"/>
      <c r="BB408" s="9"/>
      <c r="BH408" s="9"/>
      <c r="BI408" s="9"/>
      <c r="BL408" s="9"/>
      <c r="BM408" s="9"/>
      <c r="BS408" s="9"/>
      <c r="BT408" s="9"/>
      <c r="BW408" s="9"/>
      <c r="BX408" s="9"/>
      <c r="CD408" s="9"/>
      <c r="CE408" s="9"/>
      <c r="CH408" s="9"/>
      <c r="CI408" s="9"/>
      <c r="CO408" s="9"/>
      <c r="CP408" s="9"/>
      <c r="CS408" s="9"/>
      <c r="CT408" s="9"/>
      <c r="CZ408" s="9"/>
      <c r="DA408" s="9"/>
      <c r="DD408" s="9"/>
      <c r="DE408" s="9"/>
      <c r="DK408" s="9"/>
      <c r="DL408" s="9"/>
      <c r="DO408" s="9"/>
      <c r="DP408" s="9"/>
      <c r="DU408" s="8"/>
      <c r="DX408" s="9"/>
      <c r="EE408" s="9"/>
    </row>
    <row r="409" spans="2:135" ht="12.75" x14ac:dyDescent="0.2">
      <c r="B409" s="6"/>
      <c r="K409" s="25"/>
      <c r="L409" s="9"/>
      <c r="M409" s="9"/>
      <c r="W409" s="9"/>
      <c r="X409" s="9"/>
      <c r="AJ409" s="9"/>
      <c r="AL409" s="9"/>
      <c r="AM409" s="9"/>
      <c r="AP409" s="9"/>
      <c r="AQ409" s="9"/>
      <c r="AW409" s="9"/>
      <c r="AX409" s="9"/>
      <c r="BA409" s="9"/>
      <c r="BB409" s="9"/>
      <c r="BH409" s="9"/>
      <c r="BI409" s="9"/>
      <c r="BL409" s="9"/>
      <c r="BM409" s="9"/>
      <c r="BS409" s="9"/>
      <c r="BT409" s="9"/>
      <c r="BW409" s="9"/>
      <c r="BX409" s="9"/>
      <c r="CD409" s="9"/>
      <c r="CE409" s="9"/>
      <c r="CH409" s="9"/>
      <c r="CI409" s="9"/>
      <c r="CO409" s="9"/>
      <c r="CP409" s="9"/>
      <c r="CS409" s="9"/>
      <c r="CT409" s="9"/>
      <c r="CZ409" s="9"/>
      <c r="DA409" s="9"/>
      <c r="DD409" s="9"/>
      <c r="DE409" s="9"/>
      <c r="DK409" s="9"/>
      <c r="DL409" s="9"/>
      <c r="DO409" s="9"/>
      <c r="DP409" s="9"/>
      <c r="DU409" s="8"/>
      <c r="DX409" s="9"/>
      <c r="EE409" s="9"/>
    </row>
    <row r="410" spans="2:135" ht="12.75" x14ac:dyDescent="0.2">
      <c r="B410" s="6"/>
      <c r="K410" s="25"/>
      <c r="L410" s="9"/>
      <c r="M410" s="9"/>
      <c r="W410" s="9"/>
      <c r="X410" s="9"/>
      <c r="AJ410" s="9"/>
      <c r="AL410" s="9"/>
      <c r="AM410" s="9"/>
      <c r="AP410" s="9"/>
      <c r="AQ410" s="9"/>
      <c r="AW410" s="9"/>
      <c r="AX410" s="9"/>
      <c r="BA410" s="9"/>
      <c r="BB410" s="9"/>
      <c r="BH410" s="9"/>
      <c r="BI410" s="9"/>
      <c r="BL410" s="9"/>
      <c r="BM410" s="9"/>
      <c r="BS410" s="9"/>
      <c r="BT410" s="9"/>
      <c r="BW410" s="9"/>
      <c r="BX410" s="9"/>
      <c r="CD410" s="9"/>
      <c r="CE410" s="9"/>
      <c r="CH410" s="9"/>
      <c r="CI410" s="9"/>
      <c r="CO410" s="9"/>
      <c r="CP410" s="9"/>
      <c r="CS410" s="9"/>
      <c r="CT410" s="9"/>
      <c r="CZ410" s="9"/>
      <c r="DA410" s="9"/>
      <c r="DD410" s="9"/>
      <c r="DE410" s="9"/>
      <c r="DK410" s="9"/>
      <c r="DL410" s="9"/>
      <c r="DO410" s="9"/>
      <c r="DP410" s="9"/>
      <c r="DU410" s="8"/>
      <c r="DX410" s="9"/>
      <c r="EE410" s="9"/>
    </row>
    <row r="411" spans="2:135" ht="12.75" x14ac:dyDescent="0.2">
      <c r="B411" s="6"/>
      <c r="K411" s="25"/>
      <c r="L411" s="9"/>
      <c r="M411" s="9"/>
      <c r="W411" s="9"/>
      <c r="X411" s="9"/>
      <c r="AJ411" s="9"/>
      <c r="AL411" s="9"/>
      <c r="AM411" s="9"/>
      <c r="AP411" s="9"/>
      <c r="AQ411" s="9"/>
      <c r="AW411" s="9"/>
      <c r="AX411" s="9"/>
      <c r="BA411" s="9"/>
      <c r="BB411" s="9"/>
      <c r="BH411" s="9"/>
      <c r="BI411" s="9"/>
      <c r="BL411" s="9"/>
      <c r="BM411" s="9"/>
      <c r="BS411" s="9"/>
      <c r="BT411" s="9"/>
      <c r="BW411" s="9"/>
      <c r="BX411" s="9"/>
      <c r="CD411" s="9"/>
      <c r="CE411" s="9"/>
      <c r="CH411" s="9"/>
      <c r="CI411" s="9"/>
      <c r="CO411" s="9"/>
      <c r="CP411" s="9"/>
      <c r="CS411" s="9"/>
      <c r="CT411" s="9"/>
      <c r="CZ411" s="9"/>
      <c r="DA411" s="9"/>
      <c r="DD411" s="9"/>
      <c r="DE411" s="9"/>
      <c r="DK411" s="9"/>
      <c r="DL411" s="9"/>
      <c r="DO411" s="9"/>
      <c r="DP411" s="9"/>
      <c r="DU411" s="8"/>
      <c r="DX411" s="9"/>
      <c r="EE411" s="9"/>
    </row>
    <row r="412" spans="2:135" ht="12.75" x14ac:dyDescent="0.2">
      <c r="B412" s="6"/>
      <c r="K412" s="25"/>
      <c r="L412" s="9"/>
      <c r="M412" s="9"/>
      <c r="W412" s="9"/>
      <c r="X412" s="9"/>
      <c r="AJ412" s="9"/>
      <c r="AL412" s="9"/>
      <c r="AM412" s="9"/>
      <c r="AP412" s="9"/>
      <c r="AQ412" s="9"/>
      <c r="AW412" s="9"/>
      <c r="AX412" s="9"/>
      <c r="BA412" s="9"/>
      <c r="BB412" s="9"/>
      <c r="BH412" s="9"/>
      <c r="BI412" s="9"/>
      <c r="BL412" s="9"/>
      <c r="BM412" s="9"/>
      <c r="BS412" s="9"/>
      <c r="BT412" s="9"/>
      <c r="BW412" s="9"/>
      <c r="BX412" s="9"/>
      <c r="CD412" s="9"/>
      <c r="CE412" s="9"/>
      <c r="CH412" s="9"/>
      <c r="CI412" s="9"/>
      <c r="CO412" s="9"/>
      <c r="CP412" s="9"/>
      <c r="CS412" s="9"/>
      <c r="CT412" s="9"/>
      <c r="CZ412" s="9"/>
      <c r="DA412" s="9"/>
      <c r="DD412" s="9"/>
      <c r="DE412" s="9"/>
      <c r="DK412" s="9"/>
      <c r="DL412" s="9"/>
      <c r="DO412" s="9"/>
      <c r="DP412" s="9"/>
      <c r="DU412" s="8"/>
      <c r="DX412" s="9"/>
      <c r="EE412" s="9"/>
    </row>
    <row r="413" spans="2:135" ht="12.75" x14ac:dyDescent="0.2">
      <c r="B413" s="6"/>
      <c r="K413" s="25"/>
      <c r="L413" s="9"/>
      <c r="M413" s="9"/>
      <c r="W413" s="9"/>
      <c r="X413" s="9"/>
      <c r="AJ413" s="9"/>
      <c r="AL413" s="9"/>
      <c r="AM413" s="9"/>
      <c r="AP413" s="9"/>
      <c r="AQ413" s="9"/>
      <c r="AW413" s="9"/>
      <c r="AX413" s="9"/>
      <c r="BA413" s="9"/>
      <c r="BB413" s="9"/>
      <c r="BH413" s="9"/>
      <c r="BI413" s="9"/>
      <c r="BL413" s="9"/>
      <c r="BM413" s="9"/>
      <c r="BS413" s="9"/>
      <c r="BT413" s="9"/>
      <c r="BW413" s="9"/>
      <c r="BX413" s="9"/>
      <c r="CD413" s="9"/>
      <c r="CE413" s="9"/>
      <c r="CH413" s="9"/>
      <c r="CI413" s="9"/>
      <c r="CO413" s="9"/>
      <c r="CP413" s="9"/>
      <c r="CS413" s="9"/>
      <c r="CT413" s="9"/>
      <c r="CZ413" s="9"/>
      <c r="DA413" s="9"/>
      <c r="DD413" s="9"/>
      <c r="DE413" s="9"/>
      <c r="DK413" s="9"/>
      <c r="DL413" s="9"/>
      <c r="DO413" s="9"/>
      <c r="DP413" s="9"/>
      <c r="DU413" s="8"/>
      <c r="DX413" s="9"/>
      <c r="EE413" s="9"/>
    </row>
    <row r="414" spans="2:135" ht="12.75" x14ac:dyDescent="0.2">
      <c r="B414" s="6"/>
      <c r="K414" s="25"/>
      <c r="L414" s="9"/>
      <c r="M414" s="9"/>
      <c r="W414" s="9"/>
      <c r="X414" s="9"/>
      <c r="AJ414" s="9"/>
      <c r="AL414" s="9"/>
      <c r="AM414" s="9"/>
      <c r="AP414" s="9"/>
      <c r="AQ414" s="9"/>
      <c r="AW414" s="9"/>
      <c r="AX414" s="9"/>
      <c r="BA414" s="9"/>
      <c r="BB414" s="9"/>
      <c r="BH414" s="9"/>
      <c r="BI414" s="9"/>
      <c r="BL414" s="9"/>
      <c r="BM414" s="9"/>
      <c r="BS414" s="9"/>
      <c r="BT414" s="9"/>
      <c r="BW414" s="9"/>
      <c r="BX414" s="9"/>
      <c r="CD414" s="9"/>
      <c r="CE414" s="9"/>
      <c r="CH414" s="9"/>
      <c r="CI414" s="9"/>
      <c r="CO414" s="9"/>
      <c r="CP414" s="9"/>
      <c r="CS414" s="9"/>
      <c r="CT414" s="9"/>
      <c r="CZ414" s="9"/>
      <c r="DA414" s="9"/>
      <c r="DD414" s="9"/>
      <c r="DE414" s="9"/>
      <c r="DK414" s="9"/>
      <c r="DL414" s="9"/>
      <c r="DO414" s="9"/>
      <c r="DP414" s="9"/>
      <c r="DU414" s="8"/>
      <c r="DX414" s="9"/>
      <c r="EE414" s="9"/>
    </row>
    <row r="415" spans="2:135" ht="12.75" x14ac:dyDescent="0.2">
      <c r="B415" s="6"/>
      <c r="K415" s="25"/>
      <c r="L415" s="9"/>
      <c r="M415" s="9"/>
      <c r="W415" s="9"/>
      <c r="X415" s="9"/>
      <c r="AJ415" s="9"/>
      <c r="AL415" s="9"/>
      <c r="AM415" s="9"/>
      <c r="AP415" s="9"/>
      <c r="AQ415" s="9"/>
      <c r="AW415" s="9"/>
      <c r="AX415" s="9"/>
      <c r="BA415" s="9"/>
      <c r="BB415" s="9"/>
      <c r="BH415" s="9"/>
      <c r="BI415" s="9"/>
      <c r="BL415" s="9"/>
      <c r="BM415" s="9"/>
      <c r="BS415" s="9"/>
      <c r="BT415" s="9"/>
      <c r="BW415" s="9"/>
      <c r="BX415" s="9"/>
      <c r="CD415" s="9"/>
      <c r="CE415" s="9"/>
      <c r="CH415" s="9"/>
      <c r="CI415" s="9"/>
      <c r="CO415" s="9"/>
      <c r="CP415" s="9"/>
      <c r="CS415" s="9"/>
      <c r="CT415" s="9"/>
      <c r="CZ415" s="9"/>
      <c r="DA415" s="9"/>
      <c r="DD415" s="9"/>
      <c r="DE415" s="9"/>
      <c r="DK415" s="9"/>
      <c r="DL415" s="9"/>
      <c r="DO415" s="9"/>
      <c r="DP415" s="9"/>
      <c r="DU415" s="8"/>
      <c r="DX415" s="9"/>
      <c r="EE415" s="9"/>
    </row>
    <row r="416" spans="2:135" ht="12.75" x14ac:dyDescent="0.2">
      <c r="B416" s="6"/>
      <c r="K416" s="25"/>
      <c r="L416" s="9"/>
      <c r="M416" s="9"/>
      <c r="W416" s="9"/>
      <c r="X416" s="9"/>
      <c r="AJ416" s="9"/>
      <c r="AL416" s="9"/>
      <c r="AM416" s="9"/>
      <c r="AP416" s="9"/>
      <c r="AQ416" s="9"/>
      <c r="AW416" s="9"/>
      <c r="AX416" s="9"/>
      <c r="BA416" s="9"/>
      <c r="BB416" s="9"/>
      <c r="BH416" s="9"/>
      <c r="BI416" s="9"/>
      <c r="BL416" s="9"/>
      <c r="BM416" s="9"/>
      <c r="BS416" s="9"/>
      <c r="BT416" s="9"/>
      <c r="BW416" s="9"/>
      <c r="BX416" s="9"/>
      <c r="CD416" s="9"/>
      <c r="CE416" s="9"/>
      <c r="CH416" s="9"/>
      <c r="CI416" s="9"/>
      <c r="CO416" s="9"/>
      <c r="CP416" s="9"/>
      <c r="CS416" s="9"/>
      <c r="CT416" s="9"/>
      <c r="CZ416" s="9"/>
      <c r="DA416" s="9"/>
      <c r="DD416" s="9"/>
      <c r="DE416" s="9"/>
      <c r="DK416" s="9"/>
      <c r="DL416" s="9"/>
      <c r="DO416" s="9"/>
      <c r="DP416" s="9"/>
      <c r="DU416" s="8"/>
      <c r="DX416" s="9"/>
      <c r="EE416" s="9"/>
    </row>
    <row r="417" spans="2:135" ht="12.75" x14ac:dyDescent="0.2">
      <c r="B417" s="6"/>
      <c r="K417" s="25"/>
      <c r="L417" s="9"/>
      <c r="M417" s="9"/>
      <c r="W417" s="9"/>
      <c r="X417" s="9"/>
      <c r="AJ417" s="9"/>
      <c r="AL417" s="9"/>
      <c r="AM417" s="9"/>
      <c r="AP417" s="9"/>
      <c r="AQ417" s="9"/>
      <c r="AW417" s="9"/>
      <c r="AX417" s="9"/>
      <c r="BA417" s="9"/>
      <c r="BB417" s="9"/>
      <c r="BH417" s="9"/>
      <c r="BI417" s="9"/>
      <c r="BL417" s="9"/>
      <c r="BM417" s="9"/>
      <c r="BS417" s="9"/>
      <c r="BT417" s="9"/>
      <c r="BW417" s="9"/>
      <c r="BX417" s="9"/>
      <c r="CD417" s="9"/>
      <c r="CE417" s="9"/>
      <c r="CH417" s="9"/>
      <c r="CI417" s="9"/>
      <c r="CO417" s="9"/>
      <c r="CP417" s="9"/>
      <c r="CS417" s="9"/>
      <c r="CT417" s="9"/>
      <c r="CZ417" s="9"/>
      <c r="DA417" s="9"/>
      <c r="DD417" s="9"/>
      <c r="DE417" s="9"/>
      <c r="DK417" s="9"/>
      <c r="DL417" s="9"/>
      <c r="DO417" s="9"/>
      <c r="DP417" s="9"/>
      <c r="DU417" s="8"/>
      <c r="DX417" s="9"/>
      <c r="EE417" s="9"/>
    </row>
    <row r="418" spans="2:135" ht="12.75" x14ac:dyDescent="0.2">
      <c r="B418" s="6"/>
      <c r="K418" s="25"/>
      <c r="L418" s="9"/>
      <c r="M418" s="9"/>
      <c r="W418" s="9"/>
      <c r="X418" s="9"/>
      <c r="AJ418" s="9"/>
      <c r="AL418" s="9"/>
      <c r="AM418" s="9"/>
      <c r="AP418" s="9"/>
      <c r="AQ418" s="9"/>
      <c r="AW418" s="9"/>
      <c r="AX418" s="9"/>
      <c r="BA418" s="9"/>
      <c r="BB418" s="9"/>
      <c r="BH418" s="9"/>
      <c r="BI418" s="9"/>
      <c r="BL418" s="9"/>
      <c r="BM418" s="9"/>
      <c r="BS418" s="9"/>
      <c r="BT418" s="9"/>
      <c r="BW418" s="9"/>
      <c r="BX418" s="9"/>
      <c r="CD418" s="9"/>
      <c r="CE418" s="9"/>
      <c r="CH418" s="9"/>
      <c r="CI418" s="9"/>
      <c r="CO418" s="9"/>
      <c r="CP418" s="9"/>
      <c r="CS418" s="9"/>
      <c r="CT418" s="9"/>
      <c r="CZ418" s="9"/>
      <c r="DA418" s="9"/>
      <c r="DD418" s="9"/>
      <c r="DE418" s="9"/>
      <c r="DK418" s="9"/>
      <c r="DL418" s="9"/>
      <c r="DO418" s="9"/>
      <c r="DP418" s="9"/>
      <c r="DU418" s="8"/>
      <c r="DX418" s="9"/>
      <c r="EE418" s="9"/>
    </row>
    <row r="419" spans="2:135" ht="12.75" x14ac:dyDescent="0.2">
      <c r="B419" s="6"/>
      <c r="K419" s="25"/>
      <c r="L419" s="9"/>
      <c r="M419" s="9"/>
      <c r="W419" s="9"/>
      <c r="X419" s="9"/>
      <c r="AJ419" s="9"/>
      <c r="AL419" s="9"/>
      <c r="AM419" s="9"/>
      <c r="AP419" s="9"/>
      <c r="AQ419" s="9"/>
      <c r="AW419" s="9"/>
      <c r="AX419" s="9"/>
      <c r="BA419" s="9"/>
      <c r="BB419" s="9"/>
      <c r="BH419" s="9"/>
      <c r="BI419" s="9"/>
      <c r="BL419" s="9"/>
      <c r="BM419" s="9"/>
      <c r="BS419" s="9"/>
      <c r="BT419" s="9"/>
      <c r="BW419" s="9"/>
      <c r="BX419" s="9"/>
      <c r="CD419" s="9"/>
      <c r="CE419" s="9"/>
      <c r="CH419" s="9"/>
      <c r="CI419" s="9"/>
      <c r="CO419" s="9"/>
      <c r="CP419" s="9"/>
      <c r="CS419" s="9"/>
      <c r="CT419" s="9"/>
      <c r="CZ419" s="9"/>
      <c r="DA419" s="9"/>
      <c r="DD419" s="9"/>
      <c r="DE419" s="9"/>
      <c r="DK419" s="9"/>
      <c r="DL419" s="9"/>
      <c r="DO419" s="9"/>
      <c r="DP419" s="9"/>
      <c r="DU419" s="8"/>
      <c r="DX419" s="9"/>
      <c r="EE419" s="9"/>
    </row>
    <row r="420" spans="2:135" ht="12.75" x14ac:dyDescent="0.2">
      <c r="B420" s="6"/>
      <c r="K420" s="25"/>
      <c r="L420" s="9"/>
      <c r="M420" s="9"/>
      <c r="W420" s="9"/>
      <c r="X420" s="9"/>
      <c r="AJ420" s="9"/>
      <c r="AL420" s="9"/>
      <c r="AM420" s="9"/>
      <c r="AP420" s="9"/>
      <c r="AQ420" s="9"/>
      <c r="AW420" s="9"/>
      <c r="AX420" s="9"/>
      <c r="BA420" s="9"/>
      <c r="BB420" s="9"/>
      <c r="BH420" s="9"/>
      <c r="BI420" s="9"/>
      <c r="BL420" s="9"/>
      <c r="BM420" s="9"/>
      <c r="BS420" s="9"/>
      <c r="BT420" s="9"/>
      <c r="BW420" s="9"/>
      <c r="BX420" s="9"/>
      <c r="CD420" s="9"/>
      <c r="CE420" s="9"/>
      <c r="CH420" s="9"/>
      <c r="CI420" s="9"/>
      <c r="CO420" s="9"/>
      <c r="CP420" s="9"/>
      <c r="CS420" s="9"/>
      <c r="CT420" s="9"/>
      <c r="CZ420" s="9"/>
      <c r="DA420" s="9"/>
      <c r="DD420" s="9"/>
      <c r="DE420" s="9"/>
      <c r="DK420" s="9"/>
      <c r="DL420" s="9"/>
      <c r="DO420" s="9"/>
      <c r="DP420" s="9"/>
      <c r="DU420" s="8"/>
      <c r="DX420" s="9"/>
      <c r="EE420" s="9"/>
    </row>
    <row r="421" spans="2:135" ht="12.75" x14ac:dyDescent="0.2">
      <c r="B421" s="6"/>
      <c r="K421" s="25"/>
      <c r="L421" s="9"/>
      <c r="M421" s="9"/>
      <c r="W421" s="9"/>
      <c r="X421" s="9"/>
      <c r="AJ421" s="9"/>
      <c r="AL421" s="9"/>
      <c r="AM421" s="9"/>
      <c r="AP421" s="9"/>
      <c r="AQ421" s="9"/>
      <c r="AW421" s="9"/>
      <c r="AX421" s="9"/>
      <c r="BA421" s="9"/>
      <c r="BB421" s="9"/>
      <c r="BH421" s="9"/>
      <c r="BI421" s="9"/>
      <c r="BL421" s="9"/>
      <c r="BM421" s="9"/>
      <c r="BS421" s="9"/>
      <c r="BT421" s="9"/>
      <c r="BW421" s="9"/>
      <c r="BX421" s="9"/>
      <c r="CD421" s="9"/>
      <c r="CE421" s="9"/>
      <c r="CH421" s="9"/>
      <c r="CI421" s="9"/>
      <c r="CO421" s="9"/>
      <c r="CP421" s="9"/>
      <c r="CS421" s="9"/>
      <c r="CT421" s="9"/>
      <c r="CZ421" s="9"/>
      <c r="DA421" s="9"/>
      <c r="DD421" s="9"/>
      <c r="DE421" s="9"/>
      <c r="DK421" s="9"/>
      <c r="DL421" s="9"/>
      <c r="DO421" s="9"/>
      <c r="DP421" s="9"/>
      <c r="DU421" s="8"/>
      <c r="DX421" s="9"/>
      <c r="EE421" s="9"/>
    </row>
    <row r="422" spans="2:135" ht="12.75" x14ac:dyDescent="0.2">
      <c r="B422" s="6"/>
      <c r="K422" s="25"/>
      <c r="L422" s="9"/>
      <c r="M422" s="9"/>
      <c r="W422" s="9"/>
      <c r="X422" s="9"/>
      <c r="AJ422" s="9"/>
      <c r="AL422" s="9"/>
      <c r="AM422" s="9"/>
      <c r="AP422" s="9"/>
      <c r="AQ422" s="9"/>
      <c r="AW422" s="9"/>
      <c r="AX422" s="9"/>
      <c r="BA422" s="9"/>
      <c r="BB422" s="9"/>
      <c r="BH422" s="9"/>
      <c r="BI422" s="9"/>
      <c r="BL422" s="9"/>
      <c r="BM422" s="9"/>
      <c r="BS422" s="9"/>
      <c r="BT422" s="9"/>
      <c r="BW422" s="9"/>
      <c r="BX422" s="9"/>
      <c r="CD422" s="9"/>
      <c r="CE422" s="9"/>
      <c r="CH422" s="9"/>
      <c r="CI422" s="9"/>
      <c r="CO422" s="9"/>
      <c r="CP422" s="9"/>
      <c r="CS422" s="9"/>
      <c r="CT422" s="9"/>
      <c r="CZ422" s="9"/>
      <c r="DA422" s="9"/>
      <c r="DD422" s="9"/>
      <c r="DE422" s="9"/>
      <c r="DK422" s="9"/>
      <c r="DL422" s="9"/>
      <c r="DO422" s="9"/>
      <c r="DP422" s="9"/>
      <c r="DU422" s="8"/>
      <c r="DX422" s="9"/>
      <c r="EE422" s="9"/>
    </row>
    <row r="423" spans="2:135" ht="12.75" x14ac:dyDescent="0.2">
      <c r="B423" s="6"/>
      <c r="K423" s="25"/>
      <c r="L423" s="9"/>
      <c r="M423" s="9"/>
      <c r="W423" s="9"/>
      <c r="X423" s="9"/>
      <c r="AJ423" s="9"/>
      <c r="AL423" s="9"/>
      <c r="AM423" s="9"/>
      <c r="AP423" s="9"/>
      <c r="AQ423" s="9"/>
      <c r="AW423" s="9"/>
      <c r="AX423" s="9"/>
      <c r="BA423" s="9"/>
      <c r="BB423" s="9"/>
      <c r="BH423" s="9"/>
      <c r="BI423" s="9"/>
      <c r="BL423" s="9"/>
      <c r="BM423" s="9"/>
      <c r="BS423" s="9"/>
      <c r="BT423" s="9"/>
      <c r="BW423" s="9"/>
      <c r="BX423" s="9"/>
      <c r="CD423" s="9"/>
      <c r="CE423" s="9"/>
      <c r="CH423" s="9"/>
      <c r="CI423" s="9"/>
      <c r="CO423" s="9"/>
      <c r="CP423" s="9"/>
      <c r="CS423" s="9"/>
      <c r="CT423" s="9"/>
      <c r="CZ423" s="9"/>
      <c r="DA423" s="9"/>
      <c r="DD423" s="9"/>
      <c r="DE423" s="9"/>
      <c r="DK423" s="9"/>
      <c r="DL423" s="9"/>
      <c r="DO423" s="9"/>
      <c r="DP423" s="9"/>
      <c r="DU423" s="8"/>
      <c r="DX423" s="9"/>
      <c r="EE423" s="9"/>
    </row>
    <row r="424" spans="2:135" ht="12.75" x14ac:dyDescent="0.2">
      <c r="B424" s="6"/>
      <c r="K424" s="25"/>
      <c r="L424" s="9"/>
      <c r="M424" s="9"/>
      <c r="W424" s="9"/>
      <c r="X424" s="9"/>
      <c r="AJ424" s="9"/>
      <c r="AL424" s="9"/>
      <c r="AM424" s="9"/>
      <c r="AP424" s="9"/>
      <c r="AQ424" s="9"/>
      <c r="AW424" s="9"/>
      <c r="AX424" s="9"/>
      <c r="BA424" s="9"/>
      <c r="BB424" s="9"/>
      <c r="BH424" s="9"/>
      <c r="BI424" s="9"/>
      <c r="BL424" s="9"/>
      <c r="BM424" s="9"/>
      <c r="BS424" s="9"/>
      <c r="BT424" s="9"/>
      <c r="BW424" s="9"/>
      <c r="BX424" s="9"/>
      <c r="CD424" s="9"/>
      <c r="CE424" s="9"/>
      <c r="CH424" s="9"/>
      <c r="CI424" s="9"/>
      <c r="CO424" s="9"/>
      <c r="CP424" s="9"/>
      <c r="CS424" s="9"/>
      <c r="CT424" s="9"/>
      <c r="CZ424" s="9"/>
      <c r="DA424" s="9"/>
      <c r="DD424" s="9"/>
      <c r="DE424" s="9"/>
      <c r="DK424" s="9"/>
      <c r="DL424" s="9"/>
      <c r="DO424" s="9"/>
      <c r="DP424" s="9"/>
      <c r="DU424" s="8"/>
      <c r="DX424" s="9"/>
      <c r="EE424" s="9"/>
    </row>
    <row r="425" spans="2:135" ht="12.75" x14ac:dyDescent="0.2">
      <c r="B425" s="6"/>
      <c r="K425" s="25"/>
      <c r="L425" s="9"/>
      <c r="M425" s="9"/>
      <c r="W425" s="9"/>
      <c r="X425" s="9"/>
      <c r="AJ425" s="9"/>
      <c r="AL425" s="9"/>
      <c r="AM425" s="9"/>
      <c r="AP425" s="9"/>
      <c r="AQ425" s="9"/>
      <c r="AW425" s="9"/>
      <c r="AX425" s="9"/>
      <c r="BA425" s="9"/>
      <c r="BB425" s="9"/>
      <c r="BH425" s="9"/>
      <c r="BI425" s="9"/>
      <c r="BL425" s="9"/>
      <c r="BM425" s="9"/>
      <c r="BS425" s="9"/>
      <c r="BT425" s="9"/>
      <c r="BW425" s="9"/>
      <c r="BX425" s="9"/>
      <c r="CD425" s="9"/>
      <c r="CE425" s="9"/>
      <c r="CH425" s="9"/>
      <c r="CI425" s="9"/>
      <c r="CO425" s="9"/>
      <c r="CP425" s="9"/>
      <c r="CS425" s="9"/>
      <c r="CT425" s="9"/>
      <c r="CZ425" s="9"/>
      <c r="DA425" s="9"/>
      <c r="DD425" s="9"/>
      <c r="DE425" s="9"/>
      <c r="DK425" s="9"/>
      <c r="DL425" s="9"/>
      <c r="DO425" s="9"/>
      <c r="DP425" s="9"/>
      <c r="DU425" s="8"/>
      <c r="DX425" s="9"/>
      <c r="EE425" s="9"/>
    </row>
    <row r="426" spans="2:135" ht="12.75" x14ac:dyDescent="0.2">
      <c r="B426" s="6"/>
      <c r="K426" s="25"/>
      <c r="L426" s="9"/>
      <c r="M426" s="9"/>
      <c r="W426" s="9"/>
      <c r="X426" s="9"/>
      <c r="AJ426" s="9"/>
      <c r="AL426" s="9"/>
      <c r="AM426" s="9"/>
      <c r="AP426" s="9"/>
      <c r="AQ426" s="9"/>
      <c r="AW426" s="9"/>
      <c r="AX426" s="9"/>
      <c r="BA426" s="9"/>
      <c r="BB426" s="9"/>
      <c r="BH426" s="9"/>
      <c r="BI426" s="9"/>
      <c r="BL426" s="9"/>
      <c r="BM426" s="9"/>
      <c r="BS426" s="9"/>
      <c r="BT426" s="9"/>
      <c r="BW426" s="9"/>
      <c r="BX426" s="9"/>
      <c r="CD426" s="9"/>
      <c r="CE426" s="9"/>
      <c r="CH426" s="9"/>
      <c r="CI426" s="9"/>
      <c r="CO426" s="9"/>
      <c r="CP426" s="9"/>
      <c r="CS426" s="9"/>
      <c r="CT426" s="9"/>
      <c r="CZ426" s="9"/>
      <c r="DA426" s="9"/>
      <c r="DD426" s="9"/>
      <c r="DE426" s="9"/>
      <c r="DK426" s="9"/>
      <c r="DL426" s="9"/>
      <c r="DO426" s="9"/>
      <c r="DP426" s="9"/>
      <c r="DU426" s="8"/>
      <c r="DX426" s="9"/>
      <c r="EE426" s="9"/>
    </row>
    <row r="427" spans="2:135" ht="12.75" x14ac:dyDescent="0.2">
      <c r="B427" s="6"/>
      <c r="K427" s="25"/>
      <c r="L427" s="9"/>
      <c r="M427" s="9"/>
      <c r="W427" s="9"/>
      <c r="X427" s="9"/>
      <c r="AJ427" s="9"/>
      <c r="AL427" s="9"/>
      <c r="AM427" s="9"/>
      <c r="AP427" s="9"/>
      <c r="AQ427" s="9"/>
      <c r="AW427" s="9"/>
      <c r="AX427" s="9"/>
      <c r="BA427" s="9"/>
      <c r="BB427" s="9"/>
      <c r="BH427" s="9"/>
      <c r="BI427" s="9"/>
      <c r="BL427" s="9"/>
      <c r="BM427" s="9"/>
      <c r="BS427" s="9"/>
      <c r="BT427" s="9"/>
      <c r="BW427" s="9"/>
      <c r="BX427" s="9"/>
      <c r="CD427" s="9"/>
      <c r="CE427" s="9"/>
      <c r="CH427" s="9"/>
      <c r="CI427" s="9"/>
      <c r="CO427" s="9"/>
      <c r="CP427" s="9"/>
      <c r="CS427" s="9"/>
      <c r="CT427" s="9"/>
      <c r="CZ427" s="9"/>
      <c r="DA427" s="9"/>
      <c r="DD427" s="9"/>
      <c r="DE427" s="9"/>
      <c r="DK427" s="9"/>
      <c r="DL427" s="9"/>
      <c r="DO427" s="9"/>
      <c r="DP427" s="9"/>
      <c r="DU427" s="8"/>
      <c r="DX427" s="9"/>
      <c r="EE427" s="9"/>
    </row>
    <row r="428" spans="2:135" ht="12.75" x14ac:dyDescent="0.2">
      <c r="B428" s="6"/>
      <c r="K428" s="25"/>
      <c r="L428" s="9"/>
      <c r="M428" s="9"/>
      <c r="W428" s="9"/>
      <c r="X428" s="9"/>
      <c r="AJ428" s="9"/>
      <c r="AL428" s="9"/>
      <c r="AM428" s="9"/>
      <c r="AP428" s="9"/>
      <c r="AQ428" s="9"/>
      <c r="AW428" s="9"/>
      <c r="AX428" s="9"/>
      <c r="BA428" s="9"/>
      <c r="BB428" s="9"/>
      <c r="BH428" s="9"/>
      <c r="BI428" s="9"/>
      <c r="BL428" s="9"/>
      <c r="BM428" s="9"/>
      <c r="BS428" s="9"/>
      <c r="BT428" s="9"/>
      <c r="BW428" s="9"/>
      <c r="BX428" s="9"/>
      <c r="CD428" s="9"/>
      <c r="CE428" s="9"/>
      <c r="CH428" s="9"/>
      <c r="CI428" s="9"/>
      <c r="CO428" s="9"/>
      <c r="CP428" s="9"/>
      <c r="CS428" s="9"/>
      <c r="CT428" s="9"/>
      <c r="CZ428" s="9"/>
      <c r="DA428" s="9"/>
      <c r="DD428" s="9"/>
      <c r="DE428" s="9"/>
      <c r="DK428" s="9"/>
      <c r="DL428" s="9"/>
      <c r="DO428" s="9"/>
      <c r="DP428" s="9"/>
      <c r="DU428" s="8"/>
      <c r="DX428" s="9"/>
      <c r="EE428" s="9"/>
    </row>
    <row r="429" spans="2:135" ht="12.75" x14ac:dyDescent="0.2">
      <c r="B429" s="6"/>
      <c r="K429" s="25"/>
      <c r="L429" s="9"/>
      <c r="M429" s="9"/>
      <c r="W429" s="9"/>
      <c r="X429" s="9"/>
      <c r="AJ429" s="9"/>
      <c r="AL429" s="9"/>
      <c r="AM429" s="9"/>
      <c r="AP429" s="9"/>
      <c r="AQ429" s="9"/>
      <c r="AW429" s="9"/>
      <c r="AX429" s="9"/>
      <c r="BA429" s="9"/>
      <c r="BB429" s="9"/>
      <c r="BH429" s="9"/>
      <c r="BI429" s="9"/>
      <c r="BL429" s="9"/>
      <c r="BM429" s="9"/>
      <c r="BS429" s="9"/>
      <c r="BT429" s="9"/>
      <c r="BW429" s="9"/>
      <c r="BX429" s="9"/>
      <c r="CD429" s="9"/>
      <c r="CE429" s="9"/>
      <c r="CH429" s="9"/>
      <c r="CI429" s="9"/>
      <c r="CO429" s="9"/>
      <c r="CP429" s="9"/>
      <c r="CS429" s="9"/>
      <c r="CT429" s="9"/>
      <c r="CZ429" s="9"/>
      <c r="DA429" s="9"/>
      <c r="DD429" s="9"/>
      <c r="DE429" s="9"/>
      <c r="DK429" s="9"/>
      <c r="DL429" s="9"/>
      <c r="DO429" s="9"/>
      <c r="DP429" s="9"/>
      <c r="DU429" s="8"/>
      <c r="DX429" s="9"/>
      <c r="EE429" s="9"/>
    </row>
    <row r="430" spans="2:135" ht="12.75" x14ac:dyDescent="0.2">
      <c r="B430" s="6"/>
      <c r="K430" s="25"/>
      <c r="L430" s="9"/>
      <c r="M430" s="9"/>
      <c r="W430" s="9"/>
      <c r="X430" s="9"/>
      <c r="AJ430" s="9"/>
      <c r="AL430" s="9"/>
      <c r="AM430" s="9"/>
      <c r="AP430" s="9"/>
      <c r="AQ430" s="9"/>
      <c r="AW430" s="9"/>
      <c r="AX430" s="9"/>
      <c r="BA430" s="9"/>
      <c r="BB430" s="9"/>
      <c r="BH430" s="9"/>
      <c r="BI430" s="9"/>
      <c r="BL430" s="9"/>
      <c r="BM430" s="9"/>
      <c r="BS430" s="9"/>
      <c r="BT430" s="9"/>
      <c r="BW430" s="9"/>
      <c r="BX430" s="9"/>
      <c r="CD430" s="9"/>
      <c r="CE430" s="9"/>
      <c r="CH430" s="9"/>
      <c r="CI430" s="9"/>
      <c r="CO430" s="9"/>
      <c r="CP430" s="9"/>
      <c r="CS430" s="9"/>
      <c r="CT430" s="9"/>
      <c r="CZ430" s="9"/>
      <c r="DA430" s="9"/>
      <c r="DD430" s="9"/>
      <c r="DE430" s="9"/>
      <c r="DK430" s="9"/>
      <c r="DL430" s="9"/>
      <c r="DO430" s="9"/>
      <c r="DP430" s="9"/>
      <c r="DU430" s="8"/>
      <c r="DX430" s="9"/>
      <c r="EE430" s="9"/>
    </row>
    <row r="431" spans="2:135" ht="12.75" x14ac:dyDescent="0.2">
      <c r="B431" s="6"/>
      <c r="K431" s="25"/>
      <c r="L431" s="9"/>
      <c r="M431" s="9"/>
      <c r="W431" s="9"/>
      <c r="X431" s="9"/>
      <c r="AJ431" s="9"/>
      <c r="AL431" s="9"/>
      <c r="AM431" s="9"/>
      <c r="AP431" s="9"/>
      <c r="AQ431" s="9"/>
      <c r="AW431" s="9"/>
      <c r="AX431" s="9"/>
      <c r="BA431" s="9"/>
      <c r="BB431" s="9"/>
      <c r="BH431" s="9"/>
      <c r="BI431" s="9"/>
      <c r="BL431" s="9"/>
      <c r="BM431" s="9"/>
      <c r="BS431" s="9"/>
      <c r="BT431" s="9"/>
      <c r="BW431" s="9"/>
      <c r="BX431" s="9"/>
      <c r="CD431" s="9"/>
      <c r="CE431" s="9"/>
      <c r="CH431" s="9"/>
      <c r="CI431" s="9"/>
      <c r="CO431" s="9"/>
      <c r="CP431" s="9"/>
      <c r="CS431" s="9"/>
      <c r="CT431" s="9"/>
      <c r="CZ431" s="9"/>
      <c r="DA431" s="9"/>
      <c r="DD431" s="9"/>
      <c r="DE431" s="9"/>
      <c r="DK431" s="9"/>
      <c r="DL431" s="9"/>
      <c r="DO431" s="9"/>
      <c r="DP431" s="9"/>
      <c r="DU431" s="8"/>
      <c r="DX431" s="9"/>
      <c r="EE431" s="9"/>
    </row>
    <row r="432" spans="2:135" ht="12.75" x14ac:dyDescent="0.2">
      <c r="B432" s="6"/>
      <c r="K432" s="25"/>
      <c r="L432" s="9"/>
      <c r="M432" s="9"/>
      <c r="W432" s="9"/>
      <c r="X432" s="9"/>
      <c r="AJ432" s="9"/>
      <c r="AL432" s="9"/>
      <c r="AM432" s="9"/>
      <c r="AP432" s="9"/>
      <c r="AQ432" s="9"/>
      <c r="AW432" s="9"/>
      <c r="AX432" s="9"/>
      <c r="BA432" s="9"/>
      <c r="BB432" s="9"/>
      <c r="BH432" s="9"/>
      <c r="BI432" s="9"/>
      <c r="BL432" s="9"/>
      <c r="BM432" s="9"/>
      <c r="BS432" s="9"/>
      <c r="BT432" s="9"/>
      <c r="BW432" s="9"/>
      <c r="BX432" s="9"/>
      <c r="CD432" s="9"/>
      <c r="CE432" s="9"/>
      <c r="CH432" s="9"/>
      <c r="CI432" s="9"/>
      <c r="CO432" s="9"/>
      <c r="CP432" s="9"/>
      <c r="CS432" s="9"/>
      <c r="CT432" s="9"/>
      <c r="CZ432" s="9"/>
      <c r="DA432" s="9"/>
      <c r="DD432" s="9"/>
      <c r="DE432" s="9"/>
      <c r="DK432" s="9"/>
      <c r="DL432" s="9"/>
      <c r="DO432" s="9"/>
      <c r="DP432" s="9"/>
      <c r="DU432" s="8"/>
      <c r="DX432" s="9"/>
      <c r="EE432" s="9"/>
    </row>
    <row r="433" spans="2:135" ht="12.75" x14ac:dyDescent="0.2">
      <c r="B433" s="6"/>
      <c r="K433" s="25"/>
      <c r="L433" s="9"/>
      <c r="M433" s="9"/>
      <c r="W433" s="9"/>
      <c r="X433" s="9"/>
      <c r="AJ433" s="9"/>
      <c r="AL433" s="9"/>
      <c r="AM433" s="9"/>
      <c r="AP433" s="9"/>
      <c r="AQ433" s="9"/>
      <c r="AW433" s="9"/>
      <c r="AX433" s="9"/>
      <c r="BA433" s="9"/>
      <c r="BB433" s="9"/>
      <c r="BH433" s="9"/>
      <c r="BI433" s="9"/>
      <c r="BL433" s="9"/>
      <c r="BM433" s="9"/>
      <c r="BS433" s="9"/>
      <c r="BT433" s="9"/>
      <c r="BW433" s="9"/>
      <c r="BX433" s="9"/>
      <c r="CD433" s="9"/>
      <c r="CE433" s="9"/>
      <c r="CH433" s="9"/>
      <c r="CI433" s="9"/>
      <c r="CO433" s="9"/>
      <c r="CP433" s="9"/>
      <c r="CS433" s="9"/>
      <c r="CT433" s="9"/>
      <c r="CZ433" s="9"/>
      <c r="DA433" s="9"/>
      <c r="DD433" s="9"/>
      <c r="DE433" s="9"/>
      <c r="DK433" s="9"/>
      <c r="DL433" s="9"/>
      <c r="DO433" s="9"/>
      <c r="DP433" s="9"/>
      <c r="DU433" s="8"/>
      <c r="DX433" s="9"/>
      <c r="EE433" s="9"/>
    </row>
    <row r="434" spans="2:135" ht="12.75" x14ac:dyDescent="0.2">
      <c r="B434" s="6"/>
      <c r="K434" s="25"/>
      <c r="L434" s="9"/>
      <c r="M434" s="9"/>
      <c r="W434" s="9"/>
      <c r="X434" s="9"/>
      <c r="AJ434" s="9"/>
      <c r="AL434" s="9"/>
      <c r="AM434" s="9"/>
      <c r="AP434" s="9"/>
      <c r="AQ434" s="9"/>
      <c r="AW434" s="9"/>
      <c r="AX434" s="9"/>
      <c r="BA434" s="9"/>
      <c r="BB434" s="9"/>
      <c r="BH434" s="9"/>
      <c r="BI434" s="9"/>
      <c r="BL434" s="9"/>
      <c r="BM434" s="9"/>
      <c r="BS434" s="9"/>
      <c r="BT434" s="9"/>
      <c r="BW434" s="9"/>
      <c r="BX434" s="9"/>
      <c r="CD434" s="9"/>
      <c r="CE434" s="9"/>
      <c r="CH434" s="9"/>
      <c r="CI434" s="9"/>
      <c r="CO434" s="9"/>
      <c r="CP434" s="9"/>
      <c r="CS434" s="9"/>
      <c r="CT434" s="9"/>
      <c r="CZ434" s="9"/>
      <c r="DA434" s="9"/>
      <c r="DD434" s="9"/>
      <c r="DE434" s="9"/>
      <c r="DK434" s="9"/>
      <c r="DL434" s="9"/>
      <c r="DO434" s="9"/>
      <c r="DP434" s="9"/>
      <c r="DU434" s="8"/>
      <c r="DX434" s="9"/>
      <c r="EE434" s="9"/>
    </row>
    <row r="435" spans="2:135" ht="12.75" x14ac:dyDescent="0.2">
      <c r="B435" s="6"/>
      <c r="K435" s="25"/>
      <c r="L435" s="9"/>
      <c r="M435" s="9"/>
      <c r="W435" s="9"/>
      <c r="X435" s="9"/>
      <c r="AJ435" s="9"/>
      <c r="AL435" s="9"/>
      <c r="AM435" s="9"/>
      <c r="AP435" s="9"/>
      <c r="AQ435" s="9"/>
      <c r="AW435" s="9"/>
      <c r="AX435" s="9"/>
      <c r="BA435" s="9"/>
      <c r="BB435" s="9"/>
      <c r="BH435" s="9"/>
      <c r="BI435" s="9"/>
      <c r="BL435" s="9"/>
      <c r="BM435" s="9"/>
      <c r="BS435" s="9"/>
      <c r="BT435" s="9"/>
      <c r="BW435" s="9"/>
      <c r="BX435" s="9"/>
      <c r="CD435" s="9"/>
      <c r="CE435" s="9"/>
      <c r="CH435" s="9"/>
      <c r="CI435" s="9"/>
      <c r="CO435" s="9"/>
      <c r="CP435" s="9"/>
      <c r="CS435" s="9"/>
      <c r="CT435" s="9"/>
      <c r="CZ435" s="9"/>
      <c r="DA435" s="9"/>
      <c r="DD435" s="9"/>
      <c r="DE435" s="9"/>
      <c r="DK435" s="9"/>
      <c r="DL435" s="9"/>
      <c r="DO435" s="9"/>
      <c r="DP435" s="9"/>
      <c r="DU435" s="8"/>
      <c r="DX435" s="9"/>
      <c r="EE435" s="9"/>
    </row>
    <row r="436" spans="2:135" ht="12.75" x14ac:dyDescent="0.2">
      <c r="B436" s="6"/>
      <c r="K436" s="25"/>
      <c r="L436" s="9"/>
      <c r="M436" s="9"/>
      <c r="W436" s="9"/>
      <c r="X436" s="9"/>
      <c r="AJ436" s="9"/>
      <c r="AL436" s="9"/>
      <c r="AM436" s="9"/>
      <c r="AP436" s="9"/>
      <c r="AQ436" s="9"/>
      <c r="AW436" s="9"/>
      <c r="AX436" s="9"/>
      <c r="BA436" s="9"/>
      <c r="BB436" s="9"/>
      <c r="BH436" s="9"/>
      <c r="BI436" s="9"/>
      <c r="BL436" s="9"/>
      <c r="BM436" s="9"/>
      <c r="BS436" s="9"/>
      <c r="BT436" s="9"/>
      <c r="BW436" s="9"/>
      <c r="BX436" s="9"/>
      <c r="CD436" s="9"/>
      <c r="CE436" s="9"/>
      <c r="CH436" s="9"/>
      <c r="CI436" s="9"/>
      <c r="CO436" s="9"/>
      <c r="CP436" s="9"/>
      <c r="CS436" s="9"/>
      <c r="CT436" s="9"/>
      <c r="CZ436" s="9"/>
      <c r="DA436" s="9"/>
      <c r="DD436" s="9"/>
      <c r="DE436" s="9"/>
      <c r="DK436" s="9"/>
      <c r="DL436" s="9"/>
      <c r="DO436" s="9"/>
      <c r="DP436" s="9"/>
      <c r="DU436" s="8"/>
      <c r="DX436" s="9"/>
      <c r="EE436" s="9"/>
    </row>
    <row r="437" spans="2:135" ht="12.75" x14ac:dyDescent="0.2">
      <c r="B437" s="6"/>
      <c r="K437" s="25"/>
      <c r="L437" s="9"/>
      <c r="M437" s="9"/>
      <c r="W437" s="9"/>
      <c r="X437" s="9"/>
      <c r="AJ437" s="9"/>
      <c r="AL437" s="9"/>
      <c r="AM437" s="9"/>
      <c r="AP437" s="9"/>
      <c r="AQ437" s="9"/>
      <c r="AW437" s="9"/>
      <c r="AX437" s="9"/>
      <c r="BA437" s="9"/>
      <c r="BB437" s="9"/>
      <c r="BH437" s="9"/>
      <c r="BI437" s="9"/>
      <c r="BL437" s="9"/>
      <c r="BM437" s="9"/>
      <c r="BS437" s="9"/>
      <c r="BT437" s="9"/>
      <c r="BW437" s="9"/>
      <c r="BX437" s="9"/>
      <c r="CD437" s="9"/>
      <c r="CE437" s="9"/>
      <c r="CH437" s="9"/>
      <c r="CI437" s="9"/>
      <c r="CO437" s="9"/>
      <c r="CP437" s="9"/>
      <c r="CS437" s="9"/>
      <c r="CT437" s="9"/>
      <c r="CZ437" s="9"/>
      <c r="DA437" s="9"/>
      <c r="DD437" s="9"/>
      <c r="DE437" s="9"/>
      <c r="DK437" s="9"/>
      <c r="DL437" s="9"/>
      <c r="DO437" s="9"/>
      <c r="DP437" s="9"/>
      <c r="DU437" s="8"/>
      <c r="DX437" s="9"/>
      <c r="EE437" s="9"/>
    </row>
    <row r="438" spans="2:135" ht="12.75" x14ac:dyDescent="0.2">
      <c r="B438" s="6"/>
      <c r="K438" s="25"/>
      <c r="L438" s="9"/>
      <c r="M438" s="9"/>
      <c r="W438" s="9"/>
      <c r="X438" s="9"/>
      <c r="AJ438" s="9"/>
      <c r="AL438" s="9"/>
      <c r="AM438" s="9"/>
      <c r="AP438" s="9"/>
      <c r="AQ438" s="9"/>
      <c r="AW438" s="9"/>
      <c r="AX438" s="9"/>
      <c r="BA438" s="9"/>
      <c r="BB438" s="9"/>
      <c r="BH438" s="9"/>
      <c r="BI438" s="9"/>
      <c r="BL438" s="9"/>
      <c r="BM438" s="9"/>
      <c r="BS438" s="9"/>
      <c r="BT438" s="9"/>
      <c r="BW438" s="9"/>
      <c r="BX438" s="9"/>
      <c r="CD438" s="9"/>
      <c r="CE438" s="9"/>
      <c r="CH438" s="9"/>
      <c r="CI438" s="9"/>
      <c r="CO438" s="9"/>
      <c r="CP438" s="9"/>
      <c r="CS438" s="9"/>
      <c r="CT438" s="9"/>
      <c r="CZ438" s="9"/>
      <c r="DA438" s="9"/>
      <c r="DD438" s="9"/>
      <c r="DE438" s="9"/>
      <c r="DK438" s="9"/>
      <c r="DL438" s="9"/>
      <c r="DO438" s="9"/>
      <c r="DP438" s="9"/>
      <c r="DU438" s="8"/>
      <c r="DX438" s="9"/>
      <c r="EE438" s="9"/>
    </row>
    <row r="439" spans="2:135" ht="12.75" x14ac:dyDescent="0.2">
      <c r="B439" s="6"/>
      <c r="K439" s="25"/>
      <c r="L439" s="9"/>
      <c r="M439" s="9"/>
      <c r="W439" s="9"/>
      <c r="X439" s="9"/>
      <c r="AJ439" s="9"/>
      <c r="AL439" s="9"/>
      <c r="AM439" s="9"/>
      <c r="AP439" s="9"/>
      <c r="AQ439" s="9"/>
      <c r="AW439" s="9"/>
      <c r="AX439" s="9"/>
      <c r="BA439" s="9"/>
      <c r="BB439" s="9"/>
      <c r="BH439" s="9"/>
      <c r="BI439" s="9"/>
      <c r="BL439" s="9"/>
      <c r="BM439" s="9"/>
      <c r="BS439" s="9"/>
      <c r="BT439" s="9"/>
      <c r="BW439" s="9"/>
      <c r="BX439" s="9"/>
      <c r="CD439" s="9"/>
      <c r="CE439" s="9"/>
      <c r="CH439" s="9"/>
      <c r="CI439" s="9"/>
      <c r="CO439" s="9"/>
      <c r="CP439" s="9"/>
      <c r="CS439" s="9"/>
      <c r="CT439" s="9"/>
      <c r="CZ439" s="9"/>
      <c r="DA439" s="9"/>
      <c r="DD439" s="9"/>
      <c r="DE439" s="9"/>
      <c r="DK439" s="9"/>
      <c r="DL439" s="9"/>
      <c r="DO439" s="9"/>
      <c r="DP439" s="9"/>
      <c r="DU439" s="8"/>
      <c r="DX439" s="9"/>
      <c r="EE439" s="9"/>
    </row>
    <row r="440" spans="2:135" ht="12.75" x14ac:dyDescent="0.2">
      <c r="B440" s="6"/>
      <c r="K440" s="25"/>
      <c r="L440" s="9"/>
      <c r="M440" s="9"/>
      <c r="W440" s="9"/>
      <c r="X440" s="9"/>
      <c r="AJ440" s="9"/>
      <c r="AL440" s="9"/>
      <c r="AM440" s="9"/>
      <c r="AP440" s="9"/>
      <c r="AQ440" s="9"/>
      <c r="AW440" s="9"/>
      <c r="AX440" s="9"/>
      <c r="BA440" s="9"/>
      <c r="BB440" s="9"/>
      <c r="BH440" s="9"/>
      <c r="BI440" s="9"/>
      <c r="BL440" s="9"/>
      <c r="BM440" s="9"/>
      <c r="BS440" s="9"/>
      <c r="BT440" s="9"/>
      <c r="BW440" s="9"/>
      <c r="BX440" s="9"/>
      <c r="CD440" s="9"/>
      <c r="CE440" s="9"/>
      <c r="CH440" s="9"/>
      <c r="CI440" s="9"/>
      <c r="CO440" s="9"/>
      <c r="CP440" s="9"/>
      <c r="CS440" s="9"/>
      <c r="CT440" s="9"/>
      <c r="CZ440" s="9"/>
      <c r="DA440" s="9"/>
      <c r="DD440" s="9"/>
      <c r="DE440" s="9"/>
      <c r="DK440" s="9"/>
      <c r="DL440" s="9"/>
      <c r="DO440" s="9"/>
      <c r="DP440" s="9"/>
      <c r="DU440" s="8"/>
      <c r="DX440" s="9"/>
      <c r="EE440" s="9"/>
    </row>
    <row r="441" spans="2:135" ht="12.75" x14ac:dyDescent="0.2">
      <c r="B441" s="6"/>
      <c r="K441" s="25"/>
      <c r="L441" s="9"/>
      <c r="M441" s="9"/>
      <c r="W441" s="9"/>
      <c r="X441" s="9"/>
      <c r="AJ441" s="9"/>
      <c r="AL441" s="9"/>
      <c r="AM441" s="9"/>
      <c r="AP441" s="9"/>
      <c r="AQ441" s="9"/>
      <c r="AW441" s="9"/>
      <c r="AX441" s="9"/>
      <c r="BA441" s="9"/>
      <c r="BB441" s="9"/>
      <c r="BH441" s="9"/>
      <c r="BI441" s="9"/>
      <c r="BL441" s="9"/>
      <c r="BM441" s="9"/>
      <c r="BS441" s="9"/>
      <c r="BT441" s="9"/>
      <c r="BW441" s="9"/>
      <c r="BX441" s="9"/>
      <c r="CD441" s="9"/>
      <c r="CE441" s="9"/>
      <c r="CH441" s="9"/>
      <c r="CI441" s="9"/>
      <c r="CO441" s="9"/>
      <c r="CP441" s="9"/>
      <c r="CS441" s="9"/>
      <c r="CT441" s="9"/>
      <c r="CZ441" s="9"/>
      <c r="DA441" s="9"/>
      <c r="DD441" s="9"/>
      <c r="DE441" s="9"/>
      <c r="DK441" s="9"/>
      <c r="DL441" s="9"/>
      <c r="DO441" s="9"/>
      <c r="DP441" s="9"/>
      <c r="DU441" s="8"/>
      <c r="DX441" s="9"/>
      <c r="EE441" s="9"/>
    </row>
    <row r="442" spans="2:135" ht="12.75" x14ac:dyDescent="0.2">
      <c r="B442" s="6"/>
      <c r="K442" s="25"/>
      <c r="L442" s="9"/>
      <c r="M442" s="9"/>
      <c r="W442" s="9"/>
      <c r="X442" s="9"/>
      <c r="AJ442" s="9"/>
      <c r="AL442" s="9"/>
      <c r="AM442" s="9"/>
      <c r="AP442" s="9"/>
      <c r="AQ442" s="9"/>
      <c r="AW442" s="9"/>
      <c r="AX442" s="9"/>
      <c r="BA442" s="9"/>
      <c r="BB442" s="9"/>
      <c r="BH442" s="9"/>
      <c r="BI442" s="9"/>
      <c r="BL442" s="9"/>
      <c r="BM442" s="9"/>
      <c r="BS442" s="9"/>
      <c r="BT442" s="9"/>
      <c r="BW442" s="9"/>
      <c r="BX442" s="9"/>
      <c r="CD442" s="9"/>
      <c r="CE442" s="9"/>
      <c r="CH442" s="9"/>
      <c r="CI442" s="9"/>
      <c r="CO442" s="9"/>
      <c r="CP442" s="9"/>
      <c r="CS442" s="9"/>
      <c r="CT442" s="9"/>
      <c r="CZ442" s="9"/>
      <c r="DA442" s="9"/>
      <c r="DD442" s="9"/>
      <c r="DE442" s="9"/>
      <c r="DK442" s="9"/>
      <c r="DL442" s="9"/>
      <c r="DO442" s="9"/>
      <c r="DP442" s="9"/>
      <c r="DU442" s="8"/>
      <c r="DX442" s="9"/>
      <c r="EE442" s="9"/>
    </row>
    <row r="443" spans="2:135" ht="12.75" x14ac:dyDescent="0.2">
      <c r="B443" s="6"/>
      <c r="K443" s="25"/>
      <c r="L443" s="9"/>
      <c r="M443" s="9"/>
      <c r="W443" s="9"/>
      <c r="X443" s="9"/>
      <c r="AJ443" s="9"/>
      <c r="AL443" s="9"/>
      <c r="AM443" s="9"/>
      <c r="AP443" s="9"/>
      <c r="AQ443" s="9"/>
      <c r="AW443" s="9"/>
      <c r="AX443" s="9"/>
      <c r="BA443" s="9"/>
      <c r="BB443" s="9"/>
      <c r="BH443" s="9"/>
      <c r="BI443" s="9"/>
      <c r="BL443" s="9"/>
      <c r="BM443" s="9"/>
      <c r="BS443" s="9"/>
      <c r="BT443" s="9"/>
      <c r="BW443" s="9"/>
      <c r="BX443" s="9"/>
      <c r="CD443" s="9"/>
      <c r="CE443" s="9"/>
      <c r="CH443" s="9"/>
      <c r="CI443" s="9"/>
      <c r="CO443" s="9"/>
      <c r="CP443" s="9"/>
      <c r="CS443" s="9"/>
      <c r="CT443" s="9"/>
      <c r="CZ443" s="9"/>
      <c r="DA443" s="9"/>
      <c r="DD443" s="9"/>
      <c r="DE443" s="9"/>
      <c r="DK443" s="9"/>
      <c r="DL443" s="9"/>
      <c r="DO443" s="9"/>
      <c r="DP443" s="9"/>
      <c r="DU443" s="8"/>
      <c r="DX443" s="9"/>
      <c r="EE443" s="9"/>
    </row>
    <row r="444" spans="2:135" ht="12.75" x14ac:dyDescent="0.2">
      <c r="B444" s="6"/>
      <c r="K444" s="25"/>
      <c r="L444" s="9"/>
      <c r="M444" s="9"/>
      <c r="W444" s="9"/>
      <c r="X444" s="9"/>
      <c r="AJ444" s="9"/>
      <c r="AL444" s="9"/>
      <c r="AM444" s="9"/>
      <c r="AP444" s="9"/>
      <c r="AQ444" s="9"/>
      <c r="AW444" s="9"/>
      <c r="AX444" s="9"/>
      <c r="BA444" s="9"/>
      <c r="BB444" s="9"/>
      <c r="BH444" s="9"/>
      <c r="BI444" s="9"/>
      <c r="BL444" s="9"/>
      <c r="BM444" s="9"/>
      <c r="BS444" s="9"/>
      <c r="BT444" s="9"/>
      <c r="BW444" s="9"/>
      <c r="BX444" s="9"/>
      <c r="CD444" s="9"/>
      <c r="CE444" s="9"/>
      <c r="CH444" s="9"/>
      <c r="CI444" s="9"/>
      <c r="CO444" s="9"/>
      <c r="CP444" s="9"/>
      <c r="CS444" s="9"/>
      <c r="CT444" s="9"/>
      <c r="CZ444" s="9"/>
      <c r="DA444" s="9"/>
      <c r="DD444" s="9"/>
      <c r="DE444" s="9"/>
      <c r="DK444" s="9"/>
      <c r="DL444" s="9"/>
      <c r="DO444" s="9"/>
      <c r="DP444" s="9"/>
      <c r="DU444" s="8"/>
      <c r="DX444" s="9"/>
      <c r="EE444" s="9"/>
    </row>
    <row r="445" spans="2:135" ht="12.75" x14ac:dyDescent="0.2">
      <c r="B445" s="6"/>
      <c r="K445" s="25"/>
      <c r="L445" s="9"/>
      <c r="M445" s="9"/>
      <c r="W445" s="9"/>
      <c r="X445" s="9"/>
      <c r="AJ445" s="9"/>
      <c r="AL445" s="9"/>
      <c r="AM445" s="9"/>
      <c r="AP445" s="9"/>
      <c r="AQ445" s="9"/>
      <c r="AW445" s="9"/>
      <c r="AX445" s="9"/>
      <c r="BA445" s="9"/>
      <c r="BB445" s="9"/>
      <c r="BH445" s="9"/>
      <c r="BI445" s="9"/>
      <c r="BL445" s="9"/>
      <c r="BM445" s="9"/>
      <c r="BS445" s="9"/>
      <c r="BT445" s="9"/>
      <c r="BW445" s="9"/>
      <c r="BX445" s="9"/>
      <c r="CD445" s="9"/>
      <c r="CE445" s="9"/>
      <c r="CH445" s="9"/>
      <c r="CI445" s="9"/>
      <c r="CO445" s="9"/>
      <c r="CP445" s="9"/>
      <c r="CS445" s="9"/>
      <c r="CT445" s="9"/>
      <c r="CZ445" s="9"/>
      <c r="DA445" s="9"/>
      <c r="DD445" s="9"/>
      <c r="DE445" s="9"/>
      <c r="DK445" s="9"/>
      <c r="DL445" s="9"/>
      <c r="DO445" s="9"/>
      <c r="DP445" s="9"/>
      <c r="DU445" s="8"/>
      <c r="DX445" s="9"/>
      <c r="EE445" s="9"/>
    </row>
    <row r="446" spans="2:135" ht="12.75" x14ac:dyDescent="0.2">
      <c r="B446" s="6"/>
      <c r="K446" s="25"/>
      <c r="L446" s="9"/>
      <c r="M446" s="9"/>
      <c r="W446" s="9"/>
      <c r="X446" s="9"/>
      <c r="AJ446" s="9"/>
      <c r="AL446" s="9"/>
      <c r="AM446" s="9"/>
      <c r="AP446" s="9"/>
      <c r="AQ446" s="9"/>
      <c r="AW446" s="9"/>
      <c r="AX446" s="9"/>
      <c r="BA446" s="9"/>
      <c r="BB446" s="9"/>
      <c r="BH446" s="9"/>
      <c r="BI446" s="9"/>
      <c r="BL446" s="9"/>
      <c r="BM446" s="9"/>
      <c r="BS446" s="9"/>
      <c r="BT446" s="9"/>
      <c r="BW446" s="9"/>
      <c r="BX446" s="9"/>
      <c r="CD446" s="9"/>
      <c r="CE446" s="9"/>
      <c r="CH446" s="9"/>
      <c r="CI446" s="9"/>
      <c r="CO446" s="9"/>
      <c r="CP446" s="9"/>
      <c r="CS446" s="9"/>
      <c r="CT446" s="9"/>
      <c r="CZ446" s="9"/>
      <c r="DA446" s="9"/>
      <c r="DD446" s="9"/>
      <c r="DE446" s="9"/>
      <c r="DK446" s="9"/>
      <c r="DL446" s="9"/>
      <c r="DO446" s="9"/>
      <c r="DP446" s="9"/>
      <c r="DU446" s="8"/>
      <c r="DX446" s="9"/>
      <c r="EE446" s="9"/>
    </row>
    <row r="447" spans="2:135" ht="12.75" x14ac:dyDescent="0.2">
      <c r="B447" s="6"/>
      <c r="K447" s="25"/>
      <c r="L447" s="9"/>
      <c r="M447" s="9"/>
      <c r="W447" s="9"/>
      <c r="X447" s="9"/>
      <c r="AJ447" s="9"/>
      <c r="AL447" s="9"/>
      <c r="AM447" s="9"/>
      <c r="AP447" s="9"/>
      <c r="AQ447" s="9"/>
      <c r="AW447" s="9"/>
      <c r="AX447" s="9"/>
      <c r="BA447" s="9"/>
      <c r="BB447" s="9"/>
      <c r="BH447" s="9"/>
      <c r="BI447" s="9"/>
      <c r="BL447" s="9"/>
      <c r="BM447" s="9"/>
      <c r="BS447" s="9"/>
      <c r="BT447" s="9"/>
      <c r="BW447" s="9"/>
      <c r="BX447" s="9"/>
      <c r="CD447" s="9"/>
      <c r="CE447" s="9"/>
      <c r="CH447" s="9"/>
      <c r="CI447" s="9"/>
      <c r="CO447" s="9"/>
      <c r="CP447" s="9"/>
      <c r="CS447" s="9"/>
      <c r="CT447" s="9"/>
      <c r="CZ447" s="9"/>
      <c r="DA447" s="9"/>
      <c r="DD447" s="9"/>
      <c r="DE447" s="9"/>
      <c r="DK447" s="9"/>
      <c r="DL447" s="9"/>
      <c r="DO447" s="9"/>
      <c r="DP447" s="9"/>
      <c r="DU447" s="8"/>
      <c r="DX447" s="9"/>
      <c r="EE447" s="9"/>
    </row>
    <row r="448" spans="2:135" ht="12.75" x14ac:dyDescent="0.2">
      <c r="B448" s="6"/>
      <c r="K448" s="25"/>
      <c r="L448" s="9"/>
      <c r="M448" s="9"/>
      <c r="W448" s="9"/>
      <c r="X448" s="9"/>
      <c r="AJ448" s="9"/>
      <c r="AL448" s="9"/>
      <c r="AM448" s="9"/>
      <c r="AP448" s="9"/>
      <c r="AQ448" s="9"/>
      <c r="AW448" s="9"/>
      <c r="AX448" s="9"/>
      <c r="BA448" s="9"/>
      <c r="BB448" s="9"/>
      <c r="BH448" s="9"/>
      <c r="BI448" s="9"/>
      <c r="BL448" s="9"/>
      <c r="BM448" s="9"/>
      <c r="BS448" s="9"/>
      <c r="BT448" s="9"/>
      <c r="BW448" s="9"/>
      <c r="BX448" s="9"/>
      <c r="CD448" s="9"/>
      <c r="CE448" s="9"/>
      <c r="CH448" s="9"/>
      <c r="CI448" s="9"/>
      <c r="CO448" s="9"/>
      <c r="CP448" s="9"/>
      <c r="CS448" s="9"/>
      <c r="CT448" s="9"/>
      <c r="CZ448" s="9"/>
      <c r="DA448" s="9"/>
      <c r="DD448" s="9"/>
      <c r="DE448" s="9"/>
      <c r="DK448" s="9"/>
      <c r="DL448" s="9"/>
      <c r="DO448" s="9"/>
      <c r="DP448" s="9"/>
      <c r="DU448" s="8"/>
      <c r="DX448" s="9"/>
      <c r="EE448" s="9"/>
    </row>
    <row r="449" spans="2:135" ht="12.75" x14ac:dyDescent="0.2">
      <c r="B449" s="6"/>
      <c r="K449" s="25"/>
      <c r="L449" s="9"/>
      <c r="M449" s="9"/>
      <c r="W449" s="9"/>
      <c r="X449" s="9"/>
      <c r="AJ449" s="9"/>
      <c r="AL449" s="9"/>
      <c r="AM449" s="9"/>
      <c r="AP449" s="9"/>
      <c r="AQ449" s="9"/>
      <c r="AW449" s="9"/>
      <c r="AX449" s="9"/>
      <c r="BA449" s="9"/>
      <c r="BB449" s="9"/>
      <c r="BH449" s="9"/>
      <c r="BI449" s="9"/>
      <c r="BL449" s="9"/>
      <c r="BM449" s="9"/>
      <c r="BS449" s="9"/>
      <c r="BT449" s="9"/>
      <c r="BW449" s="9"/>
      <c r="BX449" s="9"/>
      <c r="CD449" s="9"/>
      <c r="CE449" s="9"/>
      <c r="CH449" s="9"/>
      <c r="CI449" s="9"/>
      <c r="CO449" s="9"/>
      <c r="CP449" s="9"/>
      <c r="CS449" s="9"/>
      <c r="CT449" s="9"/>
      <c r="CZ449" s="9"/>
      <c r="DA449" s="9"/>
      <c r="DD449" s="9"/>
      <c r="DE449" s="9"/>
      <c r="DK449" s="9"/>
      <c r="DL449" s="9"/>
      <c r="DO449" s="9"/>
      <c r="DP449" s="9"/>
      <c r="DU449" s="8"/>
      <c r="DX449" s="9"/>
      <c r="EE449" s="9"/>
    </row>
    <row r="450" spans="2:135" ht="12.75" x14ac:dyDescent="0.2">
      <c r="B450" s="6"/>
      <c r="K450" s="25"/>
      <c r="L450" s="9"/>
      <c r="M450" s="9"/>
      <c r="W450" s="9"/>
      <c r="X450" s="9"/>
      <c r="AJ450" s="9"/>
      <c r="AL450" s="9"/>
      <c r="AM450" s="9"/>
      <c r="AP450" s="9"/>
      <c r="AQ450" s="9"/>
      <c r="AW450" s="9"/>
      <c r="AX450" s="9"/>
      <c r="BA450" s="9"/>
      <c r="BB450" s="9"/>
      <c r="BH450" s="9"/>
      <c r="BI450" s="9"/>
      <c r="BL450" s="9"/>
      <c r="BM450" s="9"/>
      <c r="BS450" s="9"/>
      <c r="BT450" s="9"/>
      <c r="BW450" s="9"/>
      <c r="BX450" s="9"/>
      <c r="CD450" s="9"/>
      <c r="CE450" s="9"/>
      <c r="CH450" s="9"/>
      <c r="CI450" s="9"/>
      <c r="CO450" s="9"/>
      <c r="CP450" s="9"/>
      <c r="CS450" s="9"/>
      <c r="CT450" s="9"/>
      <c r="CZ450" s="9"/>
      <c r="DA450" s="9"/>
      <c r="DD450" s="9"/>
      <c r="DE450" s="9"/>
      <c r="DK450" s="9"/>
      <c r="DL450" s="9"/>
      <c r="DO450" s="9"/>
      <c r="DP450" s="9"/>
      <c r="DU450" s="8"/>
      <c r="DX450" s="9"/>
      <c r="EE450" s="9"/>
    </row>
    <row r="451" spans="2:135" ht="12.75" x14ac:dyDescent="0.2">
      <c r="B451" s="6"/>
      <c r="K451" s="25"/>
      <c r="L451" s="9"/>
      <c r="M451" s="9"/>
      <c r="W451" s="9"/>
      <c r="X451" s="9"/>
      <c r="AJ451" s="9"/>
      <c r="AL451" s="9"/>
      <c r="AM451" s="9"/>
      <c r="AP451" s="9"/>
      <c r="AQ451" s="9"/>
      <c r="AW451" s="9"/>
      <c r="AX451" s="9"/>
      <c r="BA451" s="9"/>
      <c r="BB451" s="9"/>
      <c r="BH451" s="9"/>
      <c r="BI451" s="9"/>
      <c r="BL451" s="9"/>
      <c r="BM451" s="9"/>
      <c r="BS451" s="9"/>
      <c r="BT451" s="9"/>
      <c r="BW451" s="9"/>
      <c r="BX451" s="9"/>
      <c r="CD451" s="9"/>
      <c r="CE451" s="9"/>
      <c r="CH451" s="9"/>
      <c r="CI451" s="9"/>
      <c r="CO451" s="9"/>
      <c r="CP451" s="9"/>
      <c r="CS451" s="9"/>
      <c r="CT451" s="9"/>
      <c r="CZ451" s="9"/>
      <c r="DA451" s="9"/>
      <c r="DD451" s="9"/>
      <c r="DE451" s="9"/>
      <c r="DK451" s="9"/>
      <c r="DL451" s="9"/>
      <c r="DO451" s="9"/>
      <c r="DP451" s="9"/>
      <c r="DU451" s="8"/>
      <c r="DX451" s="9"/>
      <c r="EE451" s="9"/>
    </row>
    <row r="452" spans="2:135" ht="12.75" x14ac:dyDescent="0.2">
      <c r="B452" s="6"/>
      <c r="K452" s="25"/>
      <c r="L452" s="9"/>
      <c r="M452" s="9"/>
      <c r="W452" s="9"/>
      <c r="X452" s="9"/>
      <c r="AJ452" s="9"/>
      <c r="AL452" s="9"/>
      <c r="AM452" s="9"/>
      <c r="AP452" s="9"/>
      <c r="AQ452" s="9"/>
      <c r="AW452" s="9"/>
      <c r="AX452" s="9"/>
      <c r="BA452" s="9"/>
      <c r="BB452" s="9"/>
      <c r="BH452" s="9"/>
      <c r="BI452" s="9"/>
      <c r="BL452" s="9"/>
      <c r="BM452" s="9"/>
      <c r="BS452" s="9"/>
      <c r="BT452" s="9"/>
      <c r="BW452" s="9"/>
      <c r="BX452" s="9"/>
      <c r="CD452" s="9"/>
      <c r="CE452" s="9"/>
      <c r="CH452" s="9"/>
      <c r="CI452" s="9"/>
      <c r="CO452" s="9"/>
      <c r="CP452" s="9"/>
      <c r="CS452" s="9"/>
      <c r="CT452" s="9"/>
      <c r="CZ452" s="9"/>
      <c r="DA452" s="9"/>
      <c r="DD452" s="9"/>
      <c r="DE452" s="9"/>
      <c r="DK452" s="9"/>
      <c r="DL452" s="9"/>
      <c r="DO452" s="9"/>
      <c r="DP452" s="9"/>
      <c r="DU452" s="8"/>
      <c r="DX452" s="9"/>
      <c r="EE452" s="9"/>
    </row>
    <row r="453" spans="2:135" ht="12.75" x14ac:dyDescent="0.2">
      <c r="B453" s="6"/>
      <c r="K453" s="25"/>
      <c r="L453" s="9"/>
      <c r="M453" s="9"/>
      <c r="W453" s="9"/>
      <c r="X453" s="9"/>
      <c r="AJ453" s="9"/>
      <c r="AL453" s="9"/>
      <c r="AM453" s="9"/>
      <c r="AP453" s="9"/>
      <c r="AQ453" s="9"/>
      <c r="AW453" s="9"/>
      <c r="AX453" s="9"/>
      <c r="BA453" s="9"/>
      <c r="BB453" s="9"/>
      <c r="BH453" s="9"/>
      <c r="BI453" s="9"/>
      <c r="BL453" s="9"/>
      <c r="BM453" s="9"/>
      <c r="BS453" s="9"/>
      <c r="BT453" s="9"/>
      <c r="BW453" s="9"/>
      <c r="BX453" s="9"/>
      <c r="CD453" s="9"/>
      <c r="CE453" s="9"/>
      <c r="CH453" s="9"/>
      <c r="CI453" s="9"/>
      <c r="CO453" s="9"/>
      <c r="CP453" s="9"/>
      <c r="CS453" s="9"/>
      <c r="CT453" s="9"/>
      <c r="CZ453" s="9"/>
      <c r="DA453" s="9"/>
      <c r="DD453" s="9"/>
      <c r="DE453" s="9"/>
      <c r="DK453" s="9"/>
      <c r="DL453" s="9"/>
      <c r="DO453" s="9"/>
      <c r="DP453" s="9"/>
      <c r="DU453" s="8"/>
      <c r="DX453" s="9"/>
      <c r="EE453" s="9"/>
    </row>
    <row r="454" spans="2:135" ht="12.75" x14ac:dyDescent="0.2">
      <c r="B454" s="6"/>
      <c r="K454" s="25"/>
      <c r="L454" s="9"/>
      <c r="M454" s="9"/>
      <c r="W454" s="9"/>
      <c r="X454" s="9"/>
      <c r="AJ454" s="9"/>
      <c r="AL454" s="9"/>
      <c r="AM454" s="9"/>
      <c r="AP454" s="9"/>
      <c r="AQ454" s="9"/>
      <c r="AW454" s="9"/>
      <c r="AX454" s="9"/>
      <c r="BA454" s="9"/>
      <c r="BB454" s="9"/>
      <c r="BH454" s="9"/>
      <c r="BI454" s="9"/>
      <c r="BL454" s="9"/>
      <c r="BM454" s="9"/>
      <c r="BS454" s="9"/>
      <c r="BT454" s="9"/>
      <c r="BW454" s="9"/>
      <c r="BX454" s="9"/>
      <c r="CD454" s="9"/>
      <c r="CE454" s="9"/>
      <c r="CH454" s="9"/>
      <c r="CI454" s="9"/>
      <c r="CO454" s="9"/>
      <c r="CP454" s="9"/>
      <c r="CS454" s="9"/>
      <c r="CT454" s="9"/>
      <c r="CZ454" s="9"/>
      <c r="DA454" s="9"/>
      <c r="DD454" s="9"/>
      <c r="DE454" s="9"/>
      <c r="DK454" s="9"/>
      <c r="DL454" s="9"/>
      <c r="DO454" s="9"/>
      <c r="DP454" s="9"/>
      <c r="DU454" s="8"/>
      <c r="DX454" s="9"/>
      <c r="EE454" s="9"/>
    </row>
    <row r="455" spans="2:135" ht="12.75" x14ac:dyDescent="0.2">
      <c r="B455" s="6"/>
      <c r="K455" s="25"/>
      <c r="L455" s="9"/>
      <c r="M455" s="9"/>
      <c r="W455" s="9"/>
      <c r="X455" s="9"/>
      <c r="AJ455" s="9"/>
      <c r="AL455" s="9"/>
      <c r="AM455" s="9"/>
      <c r="AP455" s="9"/>
      <c r="AQ455" s="9"/>
      <c r="AW455" s="9"/>
      <c r="AX455" s="9"/>
      <c r="BA455" s="9"/>
      <c r="BB455" s="9"/>
      <c r="BH455" s="9"/>
      <c r="BI455" s="9"/>
      <c r="BL455" s="9"/>
      <c r="BM455" s="9"/>
      <c r="BS455" s="9"/>
      <c r="BT455" s="9"/>
      <c r="BW455" s="9"/>
      <c r="BX455" s="9"/>
      <c r="CD455" s="9"/>
      <c r="CE455" s="9"/>
      <c r="CH455" s="9"/>
      <c r="CI455" s="9"/>
      <c r="CO455" s="9"/>
      <c r="CP455" s="9"/>
      <c r="CS455" s="9"/>
      <c r="CT455" s="9"/>
      <c r="CZ455" s="9"/>
      <c r="DA455" s="9"/>
      <c r="DD455" s="9"/>
      <c r="DE455" s="9"/>
      <c r="DK455" s="9"/>
      <c r="DL455" s="9"/>
      <c r="DO455" s="9"/>
      <c r="DP455" s="9"/>
      <c r="DU455" s="8"/>
      <c r="DX455" s="9"/>
      <c r="EE455" s="9"/>
    </row>
    <row r="456" spans="2:135" ht="12.75" x14ac:dyDescent="0.2">
      <c r="B456" s="6"/>
      <c r="K456" s="25"/>
      <c r="L456" s="9"/>
      <c r="M456" s="9"/>
      <c r="W456" s="9"/>
      <c r="X456" s="9"/>
      <c r="AJ456" s="9"/>
      <c r="AL456" s="9"/>
      <c r="AM456" s="9"/>
      <c r="AP456" s="9"/>
      <c r="AQ456" s="9"/>
      <c r="AW456" s="9"/>
      <c r="AX456" s="9"/>
      <c r="BA456" s="9"/>
      <c r="BB456" s="9"/>
      <c r="BH456" s="9"/>
      <c r="BI456" s="9"/>
      <c r="BL456" s="9"/>
      <c r="BM456" s="9"/>
      <c r="BS456" s="9"/>
      <c r="BT456" s="9"/>
      <c r="BW456" s="9"/>
      <c r="BX456" s="9"/>
      <c r="CD456" s="9"/>
      <c r="CE456" s="9"/>
      <c r="CH456" s="9"/>
      <c r="CI456" s="9"/>
      <c r="CO456" s="9"/>
      <c r="CP456" s="9"/>
      <c r="CS456" s="9"/>
      <c r="CT456" s="9"/>
      <c r="CZ456" s="9"/>
      <c r="DA456" s="9"/>
      <c r="DD456" s="9"/>
      <c r="DE456" s="9"/>
      <c r="DK456" s="9"/>
      <c r="DL456" s="9"/>
      <c r="DO456" s="9"/>
      <c r="DP456" s="9"/>
      <c r="DU456" s="8"/>
      <c r="DX456" s="9"/>
      <c r="EE456" s="9"/>
    </row>
    <row r="457" spans="2:135" ht="12.75" x14ac:dyDescent="0.2">
      <c r="B457" s="6"/>
      <c r="K457" s="25"/>
      <c r="L457" s="9"/>
      <c r="M457" s="9"/>
      <c r="W457" s="9"/>
      <c r="X457" s="9"/>
      <c r="AJ457" s="9"/>
      <c r="AL457" s="9"/>
      <c r="AM457" s="9"/>
      <c r="AP457" s="9"/>
      <c r="AQ457" s="9"/>
      <c r="AW457" s="9"/>
      <c r="AX457" s="9"/>
      <c r="BA457" s="9"/>
      <c r="BB457" s="9"/>
      <c r="BH457" s="9"/>
      <c r="BI457" s="9"/>
      <c r="BL457" s="9"/>
      <c r="BM457" s="9"/>
      <c r="BS457" s="9"/>
      <c r="BT457" s="9"/>
      <c r="BW457" s="9"/>
      <c r="BX457" s="9"/>
      <c r="CD457" s="9"/>
      <c r="CE457" s="9"/>
      <c r="CH457" s="9"/>
      <c r="CI457" s="9"/>
      <c r="CO457" s="9"/>
      <c r="CP457" s="9"/>
      <c r="CS457" s="9"/>
      <c r="CT457" s="9"/>
      <c r="CZ457" s="9"/>
      <c r="DA457" s="9"/>
      <c r="DD457" s="9"/>
      <c r="DE457" s="9"/>
      <c r="DK457" s="9"/>
      <c r="DL457" s="9"/>
      <c r="DO457" s="9"/>
      <c r="DP457" s="9"/>
      <c r="DU457" s="8"/>
      <c r="DX457" s="9"/>
      <c r="EE457" s="9"/>
    </row>
    <row r="458" spans="2:135" ht="12.75" x14ac:dyDescent="0.2">
      <c r="B458" s="6"/>
      <c r="K458" s="25"/>
      <c r="L458" s="9"/>
      <c r="M458" s="9"/>
      <c r="W458" s="9"/>
      <c r="X458" s="9"/>
      <c r="AJ458" s="9"/>
      <c r="AL458" s="9"/>
      <c r="AM458" s="9"/>
      <c r="AP458" s="9"/>
      <c r="AQ458" s="9"/>
      <c r="AW458" s="9"/>
      <c r="AX458" s="9"/>
      <c r="BA458" s="9"/>
      <c r="BB458" s="9"/>
      <c r="BH458" s="9"/>
      <c r="BI458" s="9"/>
      <c r="BL458" s="9"/>
      <c r="BM458" s="9"/>
      <c r="BS458" s="9"/>
      <c r="BT458" s="9"/>
      <c r="BW458" s="9"/>
      <c r="BX458" s="9"/>
      <c r="CD458" s="9"/>
      <c r="CE458" s="9"/>
      <c r="CH458" s="9"/>
      <c r="CI458" s="9"/>
      <c r="CO458" s="9"/>
      <c r="CP458" s="9"/>
      <c r="CS458" s="9"/>
      <c r="CT458" s="9"/>
      <c r="CZ458" s="9"/>
      <c r="DA458" s="9"/>
      <c r="DD458" s="9"/>
      <c r="DE458" s="9"/>
      <c r="DK458" s="9"/>
      <c r="DL458" s="9"/>
      <c r="DO458" s="9"/>
      <c r="DP458" s="9"/>
      <c r="DU458" s="8"/>
      <c r="DX458" s="9"/>
      <c r="EE458" s="9"/>
    </row>
    <row r="459" spans="2:135" ht="12.75" x14ac:dyDescent="0.2">
      <c r="B459" s="6"/>
      <c r="K459" s="25"/>
      <c r="L459" s="9"/>
      <c r="M459" s="9"/>
      <c r="W459" s="9"/>
      <c r="X459" s="9"/>
      <c r="AJ459" s="9"/>
      <c r="AL459" s="9"/>
      <c r="AM459" s="9"/>
      <c r="AP459" s="9"/>
      <c r="AQ459" s="9"/>
      <c r="AW459" s="9"/>
      <c r="AX459" s="9"/>
      <c r="BA459" s="9"/>
      <c r="BB459" s="9"/>
      <c r="BH459" s="9"/>
      <c r="BI459" s="9"/>
      <c r="BL459" s="9"/>
      <c r="BM459" s="9"/>
      <c r="BS459" s="9"/>
      <c r="BT459" s="9"/>
      <c r="BW459" s="9"/>
      <c r="BX459" s="9"/>
      <c r="CD459" s="9"/>
      <c r="CE459" s="9"/>
      <c r="CH459" s="9"/>
      <c r="CI459" s="9"/>
      <c r="CO459" s="9"/>
      <c r="CP459" s="9"/>
      <c r="CS459" s="9"/>
      <c r="CT459" s="9"/>
      <c r="CZ459" s="9"/>
      <c r="DA459" s="9"/>
      <c r="DD459" s="9"/>
      <c r="DE459" s="9"/>
      <c r="DK459" s="9"/>
      <c r="DL459" s="9"/>
      <c r="DO459" s="9"/>
      <c r="DP459" s="9"/>
      <c r="DU459" s="8"/>
      <c r="DX459" s="9"/>
      <c r="EE459" s="9"/>
    </row>
    <row r="460" spans="2:135" ht="12.75" x14ac:dyDescent="0.2">
      <c r="B460" s="6"/>
      <c r="K460" s="25"/>
      <c r="L460" s="9"/>
      <c r="M460" s="9"/>
      <c r="W460" s="9"/>
      <c r="X460" s="9"/>
      <c r="AJ460" s="9"/>
      <c r="AL460" s="9"/>
      <c r="AM460" s="9"/>
      <c r="AP460" s="9"/>
      <c r="AQ460" s="9"/>
      <c r="AW460" s="9"/>
      <c r="AX460" s="9"/>
      <c r="BA460" s="9"/>
      <c r="BB460" s="9"/>
      <c r="BH460" s="9"/>
      <c r="BI460" s="9"/>
      <c r="BL460" s="9"/>
      <c r="BM460" s="9"/>
      <c r="BS460" s="9"/>
      <c r="BT460" s="9"/>
      <c r="BW460" s="9"/>
      <c r="BX460" s="9"/>
      <c r="CD460" s="9"/>
      <c r="CE460" s="9"/>
      <c r="CH460" s="9"/>
      <c r="CI460" s="9"/>
      <c r="CO460" s="9"/>
      <c r="CP460" s="9"/>
      <c r="CS460" s="9"/>
      <c r="CT460" s="9"/>
      <c r="CZ460" s="9"/>
      <c r="DA460" s="9"/>
      <c r="DD460" s="9"/>
      <c r="DE460" s="9"/>
      <c r="DK460" s="9"/>
      <c r="DL460" s="9"/>
      <c r="DO460" s="9"/>
      <c r="DP460" s="9"/>
      <c r="DU460" s="8"/>
      <c r="DX460" s="9"/>
      <c r="EE460" s="9"/>
    </row>
    <row r="461" spans="2:135" ht="12.75" x14ac:dyDescent="0.2">
      <c r="B461" s="6"/>
      <c r="K461" s="25"/>
      <c r="L461" s="9"/>
      <c r="M461" s="9"/>
      <c r="W461" s="9"/>
      <c r="X461" s="9"/>
      <c r="AJ461" s="9"/>
      <c r="AL461" s="9"/>
      <c r="AM461" s="9"/>
      <c r="AP461" s="9"/>
      <c r="AQ461" s="9"/>
      <c r="AW461" s="9"/>
      <c r="AX461" s="9"/>
      <c r="BA461" s="9"/>
      <c r="BB461" s="9"/>
      <c r="BH461" s="9"/>
      <c r="BI461" s="9"/>
      <c r="BL461" s="9"/>
      <c r="BM461" s="9"/>
      <c r="BS461" s="9"/>
      <c r="BT461" s="9"/>
      <c r="BW461" s="9"/>
      <c r="BX461" s="9"/>
      <c r="CD461" s="9"/>
      <c r="CE461" s="9"/>
      <c r="CH461" s="9"/>
      <c r="CI461" s="9"/>
      <c r="CO461" s="9"/>
      <c r="CP461" s="9"/>
      <c r="CS461" s="9"/>
      <c r="CT461" s="9"/>
      <c r="CZ461" s="9"/>
      <c r="DA461" s="9"/>
      <c r="DD461" s="9"/>
      <c r="DE461" s="9"/>
      <c r="DK461" s="9"/>
      <c r="DL461" s="9"/>
      <c r="DO461" s="9"/>
      <c r="DP461" s="9"/>
      <c r="DU461" s="8"/>
      <c r="DX461" s="9"/>
      <c r="EE461" s="9"/>
    </row>
    <row r="462" spans="2:135" ht="12.75" x14ac:dyDescent="0.2">
      <c r="B462" s="6"/>
      <c r="K462" s="25"/>
      <c r="L462" s="9"/>
      <c r="M462" s="9"/>
      <c r="W462" s="9"/>
      <c r="X462" s="9"/>
      <c r="AJ462" s="9"/>
      <c r="AL462" s="9"/>
      <c r="AM462" s="9"/>
      <c r="AP462" s="9"/>
      <c r="AQ462" s="9"/>
      <c r="AW462" s="9"/>
      <c r="AX462" s="9"/>
      <c r="BA462" s="9"/>
      <c r="BB462" s="9"/>
      <c r="BH462" s="9"/>
      <c r="BI462" s="9"/>
      <c r="BL462" s="9"/>
      <c r="BM462" s="9"/>
      <c r="BS462" s="9"/>
      <c r="BT462" s="9"/>
      <c r="BW462" s="9"/>
      <c r="BX462" s="9"/>
      <c r="CD462" s="9"/>
      <c r="CE462" s="9"/>
      <c r="CH462" s="9"/>
      <c r="CI462" s="9"/>
      <c r="CO462" s="9"/>
      <c r="CP462" s="9"/>
      <c r="CS462" s="9"/>
      <c r="CT462" s="9"/>
      <c r="CZ462" s="9"/>
      <c r="DA462" s="9"/>
      <c r="DD462" s="9"/>
      <c r="DE462" s="9"/>
      <c r="DK462" s="9"/>
      <c r="DL462" s="9"/>
      <c r="DO462" s="9"/>
      <c r="DP462" s="9"/>
      <c r="DU462" s="8"/>
      <c r="DX462" s="9"/>
      <c r="EE462" s="9"/>
    </row>
    <row r="463" spans="2:135" ht="12.75" x14ac:dyDescent="0.2">
      <c r="B463" s="6"/>
      <c r="K463" s="25"/>
      <c r="L463" s="9"/>
      <c r="M463" s="9"/>
      <c r="W463" s="9"/>
      <c r="X463" s="9"/>
      <c r="AJ463" s="9"/>
      <c r="AL463" s="9"/>
      <c r="AM463" s="9"/>
      <c r="AP463" s="9"/>
      <c r="AQ463" s="9"/>
      <c r="AW463" s="9"/>
      <c r="AX463" s="9"/>
      <c r="BA463" s="9"/>
      <c r="BB463" s="9"/>
      <c r="BH463" s="9"/>
      <c r="BI463" s="9"/>
      <c r="BL463" s="9"/>
      <c r="BM463" s="9"/>
      <c r="BS463" s="9"/>
      <c r="BT463" s="9"/>
      <c r="BW463" s="9"/>
      <c r="BX463" s="9"/>
      <c r="CD463" s="9"/>
      <c r="CE463" s="9"/>
      <c r="CH463" s="9"/>
      <c r="CI463" s="9"/>
      <c r="CO463" s="9"/>
      <c r="CP463" s="9"/>
      <c r="CS463" s="9"/>
      <c r="CT463" s="9"/>
      <c r="CZ463" s="9"/>
      <c r="DA463" s="9"/>
      <c r="DD463" s="9"/>
      <c r="DE463" s="9"/>
      <c r="DK463" s="9"/>
      <c r="DL463" s="9"/>
      <c r="DO463" s="9"/>
      <c r="DP463" s="9"/>
      <c r="DU463" s="8"/>
      <c r="DX463" s="9"/>
      <c r="EE463" s="9"/>
    </row>
    <row r="464" spans="2:135" ht="12.75" x14ac:dyDescent="0.2">
      <c r="B464" s="6"/>
      <c r="K464" s="25"/>
      <c r="L464" s="9"/>
      <c r="M464" s="9"/>
      <c r="W464" s="9"/>
      <c r="X464" s="9"/>
      <c r="AJ464" s="9"/>
      <c r="AL464" s="9"/>
      <c r="AM464" s="9"/>
      <c r="AP464" s="9"/>
      <c r="AQ464" s="9"/>
      <c r="AW464" s="9"/>
      <c r="AX464" s="9"/>
      <c r="BA464" s="9"/>
      <c r="BB464" s="9"/>
      <c r="BH464" s="9"/>
      <c r="BI464" s="9"/>
      <c r="BL464" s="9"/>
      <c r="BM464" s="9"/>
      <c r="BS464" s="9"/>
      <c r="BT464" s="9"/>
      <c r="BW464" s="9"/>
      <c r="BX464" s="9"/>
      <c r="CD464" s="9"/>
      <c r="CE464" s="9"/>
      <c r="CH464" s="9"/>
      <c r="CI464" s="9"/>
      <c r="CO464" s="9"/>
      <c r="CP464" s="9"/>
      <c r="CS464" s="9"/>
      <c r="CT464" s="9"/>
      <c r="CZ464" s="9"/>
      <c r="DA464" s="9"/>
      <c r="DD464" s="9"/>
      <c r="DE464" s="9"/>
      <c r="DK464" s="9"/>
      <c r="DL464" s="9"/>
      <c r="DO464" s="9"/>
      <c r="DP464" s="9"/>
      <c r="DU464" s="8"/>
      <c r="DX464" s="9"/>
      <c r="EE464" s="9"/>
    </row>
    <row r="465" spans="2:135" ht="12.75" x14ac:dyDescent="0.2">
      <c r="B465" s="6"/>
      <c r="K465" s="25"/>
      <c r="L465" s="9"/>
      <c r="M465" s="9"/>
      <c r="W465" s="9"/>
      <c r="X465" s="9"/>
      <c r="AJ465" s="9"/>
      <c r="AL465" s="9"/>
      <c r="AM465" s="9"/>
      <c r="AP465" s="9"/>
      <c r="AQ465" s="9"/>
      <c r="AW465" s="9"/>
      <c r="AX465" s="9"/>
      <c r="BA465" s="9"/>
      <c r="BB465" s="9"/>
      <c r="BH465" s="9"/>
      <c r="BI465" s="9"/>
      <c r="BL465" s="9"/>
      <c r="BM465" s="9"/>
      <c r="BS465" s="9"/>
      <c r="BT465" s="9"/>
      <c r="BW465" s="9"/>
      <c r="BX465" s="9"/>
      <c r="CD465" s="9"/>
      <c r="CE465" s="9"/>
      <c r="CH465" s="9"/>
      <c r="CI465" s="9"/>
      <c r="CO465" s="9"/>
      <c r="CP465" s="9"/>
      <c r="CS465" s="9"/>
      <c r="CT465" s="9"/>
      <c r="CZ465" s="9"/>
      <c r="DA465" s="9"/>
      <c r="DD465" s="9"/>
      <c r="DE465" s="9"/>
      <c r="DK465" s="9"/>
      <c r="DL465" s="9"/>
      <c r="DO465" s="9"/>
      <c r="DP465" s="9"/>
      <c r="DU465" s="8"/>
      <c r="DX465" s="9"/>
      <c r="EE465" s="9"/>
    </row>
    <row r="466" spans="2:135" ht="12.75" x14ac:dyDescent="0.2">
      <c r="B466" s="6"/>
      <c r="K466" s="25"/>
      <c r="L466" s="9"/>
      <c r="M466" s="9"/>
      <c r="W466" s="9"/>
      <c r="X466" s="9"/>
      <c r="AJ466" s="9"/>
      <c r="AL466" s="9"/>
      <c r="AM466" s="9"/>
      <c r="AP466" s="9"/>
      <c r="AQ466" s="9"/>
      <c r="AW466" s="9"/>
      <c r="AX466" s="9"/>
      <c r="BA466" s="9"/>
      <c r="BB466" s="9"/>
      <c r="BH466" s="9"/>
      <c r="BI466" s="9"/>
      <c r="BL466" s="9"/>
      <c r="BM466" s="9"/>
      <c r="BS466" s="9"/>
      <c r="BT466" s="9"/>
      <c r="BW466" s="9"/>
      <c r="BX466" s="9"/>
      <c r="CD466" s="9"/>
      <c r="CE466" s="9"/>
      <c r="CH466" s="9"/>
      <c r="CI466" s="9"/>
      <c r="CO466" s="9"/>
      <c r="CP466" s="9"/>
      <c r="CS466" s="9"/>
      <c r="CT466" s="9"/>
      <c r="CZ466" s="9"/>
      <c r="DA466" s="9"/>
      <c r="DD466" s="9"/>
      <c r="DE466" s="9"/>
      <c r="DK466" s="9"/>
      <c r="DL466" s="9"/>
      <c r="DO466" s="9"/>
      <c r="DP466" s="9"/>
      <c r="DU466" s="8"/>
      <c r="DX466" s="9"/>
      <c r="EE466" s="9"/>
    </row>
    <row r="467" spans="2:135" ht="12.75" x14ac:dyDescent="0.2">
      <c r="B467" s="6"/>
      <c r="K467" s="25"/>
      <c r="L467" s="9"/>
      <c r="M467" s="9"/>
      <c r="W467" s="9"/>
      <c r="X467" s="9"/>
      <c r="AJ467" s="9"/>
      <c r="AL467" s="9"/>
      <c r="AM467" s="9"/>
      <c r="AP467" s="9"/>
      <c r="AQ467" s="9"/>
      <c r="AW467" s="9"/>
      <c r="AX467" s="9"/>
      <c r="BA467" s="9"/>
      <c r="BB467" s="9"/>
      <c r="BH467" s="9"/>
      <c r="BI467" s="9"/>
      <c r="BL467" s="9"/>
      <c r="BM467" s="9"/>
      <c r="BS467" s="9"/>
      <c r="BT467" s="9"/>
      <c r="BW467" s="9"/>
      <c r="BX467" s="9"/>
      <c r="CD467" s="9"/>
      <c r="CE467" s="9"/>
      <c r="CH467" s="9"/>
      <c r="CI467" s="9"/>
      <c r="CO467" s="9"/>
      <c r="CP467" s="9"/>
      <c r="CS467" s="9"/>
      <c r="CT467" s="9"/>
      <c r="CZ467" s="9"/>
      <c r="DA467" s="9"/>
      <c r="DD467" s="9"/>
      <c r="DE467" s="9"/>
      <c r="DK467" s="9"/>
      <c r="DL467" s="9"/>
      <c r="DO467" s="9"/>
      <c r="DP467" s="9"/>
      <c r="DU467" s="8"/>
      <c r="DX467" s="9"/>
      <c r="EE467" s="9"/>
    </row>
    <row r="468" spans="2:135" ht="12.75" x14ac:dyDescent="0.2">
      <c r="B468" s="6"/>
      <c r="K468" s="25"/>
      <c r="L468" s="9"/>
      <c r="M468" s="9"/>
      <c r="W468" s="9"/>
      <c r="X468" s="9"/>
      <c r="AJ468" s="9"/>
      <c r="AL468" s="9"/>
      <c r="AM468" s="9"/>
      <c r="AP468" s="9"/>
      <c r="AQ468" s="9"/>
      <c r="AW468" s="9"/>
      <c r="AX468" s="9"/>
      <c r="BA468" s="9"/>
      <c r="BB468" s="9"/>
      <c r="BH468" s="9"/>
      <c r="BI468" s="9"/>
      <c r="BL468" s="9"/>
      <c r="BM468" s="9"/>
      <c r="BS468" s="9"/>
      <c r="BT468" s="9"/>
      <c r="BW468" s="9"/>
      <c r="BX468" s="9"/>
      <c r="CD468" s="9"/>
      <c r="CE468" s="9"/>
      <c r="CH468" s="9"/>
      <c r="CI468" s="9"/>
      <c r="CO468" s="9"/>
      <c r="CP468" s="9"/>
      <c r="CS468" s="9"/>
      <c r="CT468" s="9"/>
      <c r="CZ468" s="9"/>
      <c r="DA468" s="9"/>
      <c r="DD468" s="9"/>
      <c r="DE468" s="9"/>
      <c r="DK468" s="9"/>
      <c r="DL468" s="9"/>
      <c r="DO468" s="9"/>
      <c r="DP468" s="9"/>
      <c r="DU468" s="8"/>
      <c r="DX468" s="9"/>
      <c r="EE468" s="9"/>
    </row>
    <row r="469" spans="2:135" ht="12.75" x14ac:dyDescent="0.2">
      <c r="B469" s="6"/>
      <c r="K469" s="25"/>
      <c r="L469" s="9"/>
      <c r="M469" s="9"/>
      <c r="W469" s="9"/>
      <c r="X469" s="9"/>
      <c r="AJ469" s="9"/>
      <c r="AL469" s="9"/>
      <c r="AM469" s="9"/>
      <c r="AP469" s="9"/>
      <c r="AQ469" s="9"/>
      <c r="AW469" s="9"/>
      <c r="AX469" s="9"/>
      <c r="BA469" s="9"/>
      <c r="BB469" s="9"/>
      <c r="BH469" s="9"/>
      <c r="BI469" s="9"/>
      <c r="BL469" s="9"/>
      <c r="BM469" s="9"/>
      <c r="BS469" s="9"/>
      <c r="BT469" s="9"/>
      <c r="BW469" s="9"/>
      <c r="BX469" s="9"/>
      <c r="CD469" s="9"/>
      <c r="CE469" s="9"/>
      <c r="CH469" s="9"/>
      <c r="CI469" s="9"/>
      <c r="CO469" s="9"/>
      <c r="CP469" s="9"/>
      <c r="CS469" s="9"/>
      <c r="CT469" s="9"/>
      <c r="CZ469" s="9"/>
      <c r="DA469" s="9"/>
      <c r="DD469" s="9"/>
      <c r="DE469" s="9"/>
      <c r="DK469" s="9"/>
      <c r="DL469" s="9"/>
      <c r="DO469" s="9"/>
      <c r="DP469" s="9"/>
      <c r="DU469" s="8"/>
      <c r="DX469" s="9"/>
      <c r="EE469" s="9"/>
    </row>
    <row r="470" spans="2:135" ht="12.75" x14ac:dyDescent="0.2">
      <c r="B470" s="6"/>
      <c r="K470" s="25"/>
      <c r="L470" s="9"/>
      <c r="M470" s="9"/>
      <c r="W470" s="9"/>
      <c r="X470" s="9"/>
      <c r="AJ470" s="9"/>
      <c r="AL470" s="9"/>
      <c r="AM470" s="9"/>
      <c r="AP470" s="9"/>
      <c r="AQ470" s="9"/>
      <c r="AW470" s="9"/>
      <c r="AX470" s="9"/>
      <c r="BA470" s="9"/>
      <c r="BB470" s="9"/>
      <c r="BH470" s="9"/>
      <c r="BI470" s="9"/>
      <c r="BL470" s="9"/>
      <c r="BM470" s="9"/>
      <c r="BS470" s="9"/>
      <c r="BT470" s="9"/>
      <c r="BW470" s="9"/>
      <c r="BX470" s="9"/>
      <c r="CD470" s="9"/>
      <c r="CE470" s="9"/>
      <c r="CH470" s="9"/>
      <c r="CI470" s="9"/>
      <c r="CO470" s="9"/>
      <c r="CP470" s="9"/>
      <c r="CS470" s="9"/>
      <c r="CT470" s="9"/>
      <c r="CZ470" s="9"/>
      <c r="DA470" s="9"/>
      <c r="DD470" s="9"/>
      <c r="DE470" s="9"/>
      <c r="DK470" s="9"/>
      <c r="DL470" s="9"/>
      <c r="DO470" s="9"/>
      <c r="DP470" s="9"/>
      <c r="DU470" s="8"/>
      <c r="DX470" s="9"/>
      <c r="EE470" s="9"/>
    </row>
    <row r="471" spans="2:135" ht="12.75" x14ac:dyDescent="0.2">
      <c r="B471" s="6"/>
      <c r="K471" s="25"/>
      <c r="L471" s="9"/>
      <c r="M471" s="9"/>
      <c r="W471" s="9"/>
      <c r="X471" s="9"/>
      <c r="AJ471" s="9"/>
      <c r="AL471" s="9"/>
      <c r="AM471" s="9"/>
      <c r="AP471" s="9"/>
      <c r="AQ471" s="9"/>
      <c r="AW471" s="9"/>
      <c r="AX471" s="9"/>
      <c r="BA471" s="9"/>
      <c r="BB471" s="9"/>
      <c r="BH471" s="9"/>
      <c r="BI471" s="9"/>
      <c r="BL471" s="9"/>
      <c r="BM471" s="9"/>
      <c r="BS471" s="9"/>
      <c r="BT471" s="9"/>
      <c r="BW471" s="9"/>
      <c r="BX471" s="9"/>
      <c r="CD471" s="9"/>
      <c r="CE471" s="9"/>
      <c r="CH471" s="9"/>
      <c r="CI471" s="9"/>
      <c r="CO471" s="9"/>
      <c r="CP471" s="9"/>
      <c r="CS471" s="9"/>
      <c r="CT471" s="9"/>
      <c r="CZ471" s="9"/>
      <c r="DA471" s="9"/>
      <c r="DD471" s="9"/>
      <c r="DE471" s="9"/>
      <c r="DK471" s="9"/>
      <c r="DL471" s="9"/>
      <c r="DO471" s="9"/>
      <c r="DP471" s="9"/>
      <c r="DU471" s="8"/>
      <c r="DX471" s="9"/>
      <c r="EE471" s="9"/>
    </row>
    <row r="472" spans="2:135" ht="12.75" x14ac:dyDescent="0.2">
      <c r="B472" s="6"/>
      <c r="K472" s="25"/>
      <c r="L472" s="9"/>
      <c r="M472" s="9"/>
      <c r="W472" s="9"/>
      <c r="X472" s="9"/>
      <c r="AJ472" s="9"/>
      <c r="AL472" s="9"/>
      <c r="AM472" s="9"/>
      <c r="AP472" s="9"/>
      <c r="AQ472" s="9"/>
      <c r="AW472" s="9"/>
      <c r="AX472" s="9"/>
      <c r="BA472" s="9"/>
      <c r="BB472" s="9"/>
      <c r="BH472" s="9"/>
      <c r="BI472" s="9"/>
      <c r="BL472" s="9"/>
      <c r="BM472" s="9"/>
      <c r="BS472" s="9"/>
      <c r="BT472" s="9"/>
      <c r="BW472" s="9"/>
      <c r="BX472" s="9"/>
      <c r="CD472" s="9"/>
      <c r="CE472" s="9"/>
      <c r="CH472" s="9"/>
      <c r="CI472" s="9"/>
      <c r="CO472" s="9"/>
      <c r="CP472" s="9"/>
      <c r="CS472" s="9"/>
      <c r="CT472" s="9"/>
      <c r="CZ472" s="9"/>
      <c r="DA472" s="9"/>
      <c r="DD472" s="9"/>
      <c r="DE472" s="9"/>
      <c r="DK472" s="9"/>
      <c r="DL472" s="9"/>
      <c r="DO472" s="9"/>
      <c r="DP472" s="9"/>
      <c r="DU472" s="8"/>
      <c r="DX472" s="9"/>
      <c r="EE472" s="9"/>
    </row>
    <row r="473" spans="2:135" ht="12.75" x14ac:dyDescent="0.2">
      <c r="B473" s="6"/>
      <c r="K473" s="25"/>
      <c r="L473" s="9"/>
      <c r="M473" s="9"/>
      <c r="W473" s="9"/>
      <c r="X473" s="9"/>
      <c r="AJ473" s="9"/>
      <c r="AL473" s="9"/>
      <c r="AM473" s="9"/>
      <c r="AP473" s="9"/>
      <c r="AQ473" s="9"/>
      <c r="AW473" s="9"/>
      <c r="AX473" s="9"/>
      <c r="BA473" s="9"/>
      <c r="BB473" s="9"/>
      <c r="BH473" s="9"/>
      <c r="BI473" s="9"/>
      <c r="BL473" s="9"/>
      <c r="BM473" s="9"/>
      <c r="BS473" s="9"/>
      <c r="BT473" s="9"/>
      <c r="BW473" s="9"/>
      <c r="BX473" s="9"/>
      <c r="CD473" s="9"/>
      <c r="CE473" s="9"/>
      <c r="CH473" s="9"/>
      <c r="CI473" s="9"/>
      <c r="CO473" s="9"/>
      <c r="CP473" s="9"/>
      <c r="CS473" s="9"/>
      <c r="CT473" s="9"/>
      <c r="CZ473" s="9"/>
      <c r="DA473" s="9"/>
      <c r="DD473" s="9"/>
      <c r="DE473" s="9"/>
      <c r="DK473" s="9"/>
      <c r="DL473" s="9"/>
      <c r="DO473" s="9"/>
      <c r="DP473" s="9"/>
      <c r="DU473" s="8"/>
      <c r="DX473" s="9"/>
      <c r="EE473" s="9"/>
    </row>
    <row r="474" spans="2:135" ht="12.75" x14ac:dyDescent="0.2">
      <c r="B474" s="6"/>
      <c r="K474" s="25"/>
      <c r="L474" s="9"/>
      <c r="M474" s="9"/>
      <c r="W474" s="9"/>
      <c r="X474" s="9"/>
      <c r="AJ474" s="9"/>
      <c r="AL474" s="9"/>
      <c r="AM474" s="9"/>
      <c r="AP474" s="9"/>
      <c r="AQ474" s="9"/>
      <c r="AW474" s="9"/>
      <c r="AX474" s="9"/>
      <c r="BA474" s="9"/>
      <c r="BB474" s="9"/>
      <c r="BH474" s="9"/>
      <c r="BI474" s="9"/>
      <c r="BL474" s="9"/>
      <c r="BM474" s="9"/>
      <c r="BS474" s="9"/>
      <c r="BT474" s="9"/>
      <c r="BW474" s="9"/>
      <c r="BX474" s="9"/>
      <c r="CD474" s="9"/>
      <c r="CE474" s="9"/>
      <c r="CH474" s="9"/>
      <c r="CI474" s="9"/>
      <c r="CO474" s="9"/>
      <c r="CP474" s="9"/>
      <c r="CS474" s="9"/>
      <c r="CT474" s="9"/>
      <c r="CZ474" s="9"/>
      <c r="DA474" s="9"/>
      <c r="DD474" s="9"/>
      <c r="DE474" s="9"/>
      <c r="DK474" s="9"/>
      <c r="DL474" s="9"/>
      <c r="DO474" s="9"/>
      <c r="DP474" s="9"/>
      <c r="DU474" s="8"/>
      <c r="DX474" s="9"/>
      <c r="EE474" s="9"/>
    </row>
    <row r="475" spans="2:135" ht="12.75" x14ac:dyDescent="0.2">
      <c r="B475" s="6"/>
      <c r="K475" s="25"/>
      <c r="L475" s="9"/>
      <c r="M475" s="9"/>
      <c r="W475" s="9"/>
      <c r="X475" s="9"/>
      <c r="AJ475" s="9"/>
      <c r="AL475" s="9"/>
      <c r="AM475" s="9"/>
      <c r="AP475" s="9"/>
      <c r="AQ475" s="9"/>
      <c r="AW475" s="9"/>
      <c r="AX475" s="9"/>
      <c r="BA475" s="9"/>
      <c r="BB475" s="9"/>
      <c r="BH475" s="9"/>
      <c r="BI475" s="9"/>
      <c r="BL475" s="9"/>
      <c r="BM475" s="9"/>
      <c r="BS475" s="9"/>
      <c r="BT475" s="9"/>
      <c r="BW475" s="9"/>
      <c r="BX475" s="9"/>
      <c r="CD475" s="9"/>
      <c r="CE475" s="9"/>
      <c r="CH475" s="9"/>
      <c r="CI475" s="9"/>
      <c r="CO475" s="9"/>
      <c r="CP475" s="9"/>
      <c r="CS475" s="9"/>
      <c r="CT475" s="9"/>
      <c r="CZ475" s="9"/>
      <c r="DA475" s="9"/>
      <c r="DD475" s="9"/>
      <c r="DE475" s="9"/>
      <c r="DK475" s="9"/>
      <c r="DL475" s="9"/>
      <c r="DO475" s="9"/>
      <c r="DP475" s="9"/>
      <c r="DU475" s="8"/>
      <c r="DX475" s="9"/>
      <c r="EE475" s="9"/>
    </row>
    <row r="476" spans="2:135" ht="12.75" x14ac:dyDescent="0.2">
      <c r="B476" s="6"/>
      <c r="K476" s="25"/>
      <c r="L476" s="9"/>
      <c r="M476" s="9"/>
      <c r="W476" s="9"/>
      <c r="X476" s="9"/>
      <c r="AJ476" s="9"/>
      <c r="AL476" s="9"/>
      <c r="AM476" s="9"/>
      <c r="AP476" s="9"/>
      <c r="AQ476" s="9"/>
      <c r="AW476" s="9"/>
      <c r="AX476" s="9"/>
      <c r="BA476" s="9"/>
      <c r="BB476" s="9"/>
      <c r="BH476" s="9"/>
      <c r="BI476" s="9"/>
      <c r="BL476" s="9"/>
      <c r="BM476" s="9"/>
      <c r="BS476" s="9"/>
      <c r="BT476" s="9"/>
      <c r="BW476" s="9"/>
      <c r="BX476" s="9"/>
      <c r="CD476" s="9"/>
      <c r="CE476" s="9"/>
      <c r="CH476" s="9"/>
      <c r="CI476" s="9"/>
      <c r="CO476" s="9"/>
      <c r="CP476" s="9"/>
      <c r="CS476" s="9"/>
      <c r="CT476" s="9"/>
      <c r="CZ476" s="9"/>
      <c r="DA476" s="9"/>
      <c r="DD476" s="9"/>
      <c r="DE476" s="9"/>
      <c r="DK476" s="9"/>
      <c r="DL476" s="9"/>
      <c r="DO476" s="9"/>
      <c r="DP476" s="9"/>
      <c r="DU476" s="8"/>
      <c r="DX476" s="9"/>
      <c r="EE476" s="9"/>
    </row>
    <row r="477" spans="2:135" ht="12.75" x14ac:dyDescent="0.2">
      <c r="B477" s="6"/>
      <c r="K477" s="25"/>
      <c r="L477" s="9"/>
      <c r="M477" s="9"/>
      <c r="W477" s="9"/>
      <c r="X477" s="9"/>
      <c r="AJ477" s="9"/>
      <c r="AL477" s="9"/>
      <c r="AM477" s="9"/>
      <c r="AP477" s="9"/>
      <c r="AQ477" s="9"/>
      <c r="AW477" s="9"/>
      <c r="AX477" s="9"/>
      <c r="BA477" s="9"/>
      <c r="BB477" s="9"/>
      <c r="BH477" s="9"/>
      <c r="BI477" s="9"/>
      <c r="BL477" s="9"/>
      <c r="BM477" s="9"/>
      <c r="BS477" s="9"/>
      <c r="BT477" s="9"/>
      <c r="BW477" s="9"/>
      <c r="BX477" s="9"/>
      <c r="CD477" s="9"/>
      <c r="CE477" s="9"/>
      <c r="CH477" s="9"/>
      <c r="CI477" s="9"/>
      <c r="CO477" s="9"/>
      <c r="CP477" s="9"/>
      <c r="CS477" s="9"/>
      <c r="CT477" s="9"/>
      <c r="CZ477" s="9"/>
      <c r="DA477" s="9"/>
      <c r="DD477" s="9"/>
      <c r="DE477" s="9"/>
      <c r="DK477" s="9"/>
      <c r="DL477" s="9"/>
      <c r="DO477" s="9"/>
      <c r="DP477" s="9"/>
      <c r="DU477" s="8"/>
      <c r="DX477" s="9"/>
      <c r="EE477" s="9"/>
    </row>
    <row r="478" spans="2:135" ht="12.75" x14ac:dyDescent="0.2">
      <c r="B478" s="6"/>
      <c r="K478" s="25"/>
      <c r="L478" s="9"/>
      <c r="M478" s="9"/>
      <c r="W478" s="9"/>
      <c r="X478" s="9"/>
      <c r="AJ478" s="9"/>
      <c r="AL478" s="9"/>
      <c r="AM478" s="9"/>
      <c r="AP478" s="9"/>
      <c r="AQ478" s="9"/>
      <c r="AW478" s="9"/>
      <c r="AX478" s="9"/>
      <c r="BA478" s="9"/>
      <c r="BB478" s="9"/>
      <c r="BH478" s="9"/>
      <c r="BI478" s="9"/>
      <c r="BL478" s="9"/>
      <c r="BM478" s="9"/>
      <c r="BS478" s="9"/>
      <c r="BT478" s="9"/>
      <c r="BW478" s="9"/>
      <c r="BX478" s="9"/>
      <c r="CD478" s="9"/>
      <c r="CE478" s="9"/>
      <c r="CH478" s="9"/>
      <c r="CI478" s="9"/>
      <c r="CO478" s="9"/>
      <c r="CP478" s="9"/>
      <c r="CS478" s="9"/>
      <c r="CT478" s="9"/>
      <c r="CZ478" s="9"/>
      <c r="DA478" s="9"/>
      <c r="DD478" s="9"/>
      <c r="DE478" s="9"/>
      <c r="DK478" s="9"/>
      <c r="DL478" s="9"/>
      <c r="DO478" s="9"/>
      <c r="DP478" s="9"/>
      <c r="DU478" s="8"/>
      <c r="DX478" s="9"/>
      <c r="EE478" s="9"/>
    </row>
    <row r="479" spans="2:135" ht="12.75" x14ac:dyDescent="0.2">
      <c r="B479" s="6"/>
      <c r="K479" s="25"/>
      <c r="L479" s="9"/>
      <c r="M479" s="9"/>
      <c r="W479" s="9"/>
      <c r="X479" s="9"/>
      <c r="AJ479" s="9"/>
      <c r="AL479" s="9"/>
      <c r="AM479" s="9"/>
      <c r="AP479" s="9"/>
      <c r="AQ479" s="9"/>
      <c r="AW479" s="9"/>
      <c r="AX479" s="9"/>
      <c r="BA479" s="9"/>
      <c r="BB479" s="9"/>
      <c r="BH479" s="9"/>
      <c r="BI479" s="9"/>
      <c r="BL479" s="9"/>
      <c r="BM479" s="9"/>
      <c r="BS479" s="9"/>
      <c r="BT479" s="9"/>
      <c r="BW479" s="9"/>
      <c r="BX479" s="9"/>
      <c r="CD479" s="9"/>
      <c r="CE479" s="9"/>
      <c r="CH479" s="9"/>
      <c r="CI479" s="9"/>
      <c r="CO479" s="9"/>
      <c r="CP479" s="9"/>
      <c r="CS479" s="9"/>
      <c r="CT479" s="9"/>
      <c r="CZ479" s="9"/>
      <c r="DA479" s="9"/>
      <c r="DD479" s="9"/>
      <c r="DE479" s="9"/>
      <c r="DK479" s="9"/>
      <c r="DL479" s="9"/>
      <c r="DO479" s="9"/>
      <c r="DP479" s="9"/>
      <c r="DU479" s="8"/>
      <c r="DX479" s="9"/>
      <c r="EE479" s="9"/>
    </row>
    <row r="480" spans="2:135" ht="12.75" x14ac:dyDescent="0.2">
      <c r="B480" s="6"/>
      <c r="K480" s="25"/>
      <c r="L480" s="9"/>
      <c r="M480" s="9"/>
      <c r="W480" s="9"/>
      <c r="X480" s="9"/>
      <c r="AJ480" s="9"/>
      <c r="AL480" s="9"/>
      <c r="AM480" s="9"/>
      <c r="AP480" s="9"/>
      <c r="AQ480" s="9"/>
      <c r="AW480" s="9"/>
      <c r="AX480" s="9"/>
      <c r="BA480" s="9"/>
      <c r="BB480" s="9"/>
      <c r="BH480" s="9"/>
      <c r="BI480" s="9"/>
      <c r="BL480" s="9"/>
      <c r="BM480" s="9"/>
      <c r="BS480" s="9"/>
      <c r="BT480" s="9"/>
      <c r="BW480" s="9"/>
      <c r="BX480" s="9"/>
      <c r="CD480" s="9"/>
      <c r="CE480" s="9"/>
      <c r="CH480" s="9"/>
      <c r="CI480" s="9"/>
      <c r="CO480" s="9"/>
      <c r="CP480" s="9"/>
      <c r="CS480" s="9"/>
      <c r="CT480" s="9"/>
      <c r="CZ480" s="9"/>
      <c r="DA480" s="9"/>
      <c r="DD480" s="9"/>
      <c r="DE480" s="9"/>
      <c r="DK480" s="9"/>
      <c r="DL480" s="9"/>
      <c r="DO480" s="9"/>
      <c r="DP480" s="9"/>
      <c r="DU480" s="8"/>
      <c r="DX480" s="9"/>
      <c r="EE480" s="9"/>
    </row>
    <row r="481" spans="2:135" ht="12.75" x14ac:dyDescent="0.2">
      <c r="B481" s="6"/>
      <c r="K481" s="25"/>
      <c r="L481" s="9"/>
      <c r="M481" s="9"/>
      <c r="W481" s="9"/>
      <c r="X481" s="9"/>
      <c r="AJ481" s="9"/>
      <c r="AL481" s="9"/>
      <c r="AM481" s="9"/>
      <c r="AP481" s="9"/>
      <c r="AQ481" s="9"/>
      <c r="AW481" s="9"/>
      <c r="AX481" s="9"/>
      <c r="BA481" s="9"/>
      <c r="BB481" s="9"/>
      <c r="BH481" s="9"/>
      <c r="BI481" s="9"/>
      <c r="BL481" s="9"/>
      <c r="BM481" s="9"/>
      <c r="BS481" s="9"/>
      <c r="BT481" s="9"/>
      <c r="BW481" s="9"/>
      <c r="BX481" s="9"/>
      <c r="CD481" s="9"/>
      <c r="CE481" s="9"/>
      <c r="CH481" s="9"/>
      <c r="CI481" s="9"/>
      <c r="CO481" s="9"/>
      <c r="CP481" s="9"/>
      <c r="CS481" s="9"/>
      <c r="CT481" s="9"/>
      <c r="CZ481" s="9"/>
      <c r="DA481" s="9"/>
      <c r="DD481" s="9"/>
      <c r="DE481" s="9"/>
      <c r="DK481" s="9"/>
      <c r="DL481" s="9"/>
      <c r="DO481" s="9"/>
      <c r="DP481" s="9"/>
      <c r="DU481" s="8"/>
      <c r="DX481" s="9"/>
      <c r="EE481" s="9"/>
    </row>
    <row r="482" spans="2:135" ht="12.75" x14ac:dyDescent="0.2">
      <c r="B482" s="6"/>
      <c r="K482" s="25"/>
      <c r="L482" s="9"/>
      <c r="M482" s="9"/>
      <c r="W482" s="9"/>
      <c r="X482" s="9"/>
      <c r="AJ482" s="9"/>
      <c r="AL482" s="9"/>
      <c r="AM482" s="9"/>
      <c r="AP482" s="9"/>
      <c r="AQ482" s="9"/>
      <c r="AW482" s="9"/>
      <c r="AX482" s="9"/>
      <c r="BA482" s="9"/>
      <c r="BB482" s="9"/>
      <c r="BH482" s="9"/>
      <c r="BI482" s="9"/>
      <c r="BL482" s="9"/>
      <c r="BM482" s="9"/>
      <c r="BS482" s="9"/>
      <c r="BT482" s="9"/>
      <c r="BW482" s="9"/>
      <c r="BX482" s="9"/>
      <c r="CD482" s="9"/>
      <c r="CE482" s="9"/>
      <c r="CH482" s="9"/>
      <c r="CI482" s="9"/>
      <c r="CO482" s="9"/>
      <c r="CP482" s="9"/>
      <c r="CS482" s="9"/>
      <c r="CT482" s="9"/>
      <c r="CZ482" s="9"/>
      <c r="DA482" s="9"/>
      <c r="DD482" s="9"/>
      <c r="DE482" s="9"/>
      <c r="DK482" s="9"/>
      <c r="DL482" s="9"/>
      <c r="DO482" s="9"/>
      <c r="DP482" s="9"/>
      <c r="DU482" s="8"/>
      <c r="DX482" s="9"/>
      <c r="EE482" s="9"/>
    </row>
    <row r="483" spans="2:135" ht="12.75" x14ac:dyDescent="0.2">
      <c r="B483" s="6"/>
      <c r="K483" s="25"/>
      <c r="L483" s="9"/>
      <c r="M483" s="9"/>
      <c r="W483" s="9"/>
      <c r="X483" s="9"/>
      <c r="AJ483" s="9"/>
      <c r="AL483" s="9"/>
      <c r="AM483" s="9"/>
      <c r="AP483" s="9"/>
      <c r="AQ483" s="9"/>
      <c r="AW483" s="9"/>
      <c r="AX483" s="9"/>
      <c r="BA483" s="9"/>
      <c r="BB483" s="9"/>
      <c r="BH483" s="9"/>
      <c r="BI483" s="9"/>
      <c r="BL483" s="9"/>
      <c r="BM483" s="9"/>
      <c r="BS483" s="9"/>
      <c r="BT483" s="9"/>
      <c r="BW483" s="9"/>
      <c r="BX483" s="9"/>
      <c r="CD483" s="9"/>
      <c r="CE483" s="9"/>
      <c r="CH483" s="9"/>
      <c r="CI483" s="9"/>
      <c r="CO483" s="9"/>
      <c r="CP483" s="9"/>
      <c r="CS483" s="9"/>
      <c r="CT483" s="9"/>
      <c r="CZ483" s="9"/>
      <c r="DA483" s="9"/>
      <c r="DD483" s="9"/>
      <c r="DE483" s="9"/>
      <c r="DK483" s="9"/>
      <c r="DL483" s="9"/>
      <c r="DO483" s="9"/>
      <c r="DP483" s="9"/>
      <c r="DU483" s="8"/>
      <c r="DX483" s="9"/>
      <c r="EE483" s="9"/>
    </row>
    <row r="484" spans="2:135" ht="12.75" x14ac:dyDescent="0.2">
      <c r="B484" s="6"/>
      <c r="K484" s="25"/>
      <c r="L484" s="9"/>
      <c r="M484" s="9"/>
      <c r="W484" s="9"/>
      <c r="X484" s="9"/>
      <c r="AJ484" s="9"/>
      <c r="AL484" s="9"/>
      <c r="AM484" s="9"/>
      <c r="AP484" s="9"/>
      <c r="AQ484" s="9"/>
      <c r="AW484" s="9"/>
      <c r="AX484" s="9"/>
      <c r="BA484" s="9"/>
      <c r="BB484" s="9"/>
      <c r="BH484" s="9"/>
      <c r="BI484" s="9"/>
      <c r="BL484" s="9"/>
      <c r="BM484" s="9"/>
      <c r="BS484" s="9"/>
      <c r="BT484" s="9"/>
      <c r="BW484" s="9"/>
      <c r="BX484" s="9"/>
      <c r="CD484" s="9"/>
      <c r="CE484" s="9"/>
      <c r="CH484" s="9"/>
      <c r="CI484" s="9"/>
      <c r="CO484" s="9"/>
      <c r="CP484" s="9"/>
      <c r="CS484" s="9"/>
      <c r="CT484" s="9"/>
      <c r="CZ484" s="9"/>
      <c r="DA484" s="9"/>
      <c r="DD484" s="9"/>
      <c r="DE484" s="9"/>
      <c r="DK484" s="9"/>
      <c r="DL484" s="9"/>
      <c r="DO484" s="9"/>
      <c r="DP484" s="9"/>
      <c r="DU484" s="8"/>
      <c r="DX484" s="9"/>
      <c r="EE484" s="9"/>
    </row>
    <row r="485" spans="2:135" ht="12.75" x14ac:dyDescent="0.2">
      <c r="B485" s="6"/>
      <c r="K485" s="25"/>
      <c r="L485" s="9"/>
      <c r="M485" s="9"/>
      <c r="W485" s="9"/>
      <c r="X485" s="9"/>
      <c r="AJ485" s="9"/>
      <c r="AL485" s="9"/>
      <c r="AM485" s="9"/>
      <c r="AP485" s="9"/>
      <c r="AQ485" s="9"/>
      <c r="AW485" s="9"/>
      <c r="AX485" s="9"/>
      <c r="BA485" s="9"/>
      <c r="BB485" s="9"/>
      <c r="BH485" s="9"/>
      <c r="BI485" s="9"/>
      <c r="BL485" s="9"/>
      <c r="BM485" s="9"/>
      <c r="BS485" s="9"/>
      <c r="BT485" s="9"/>
      <c r="BW485" s="9"/>
      <c r="BX485" s="9"/>
      <c r="CD485" s="9"/>
      <c r="CE485" s="9"/>
      <c r="CH485" s="9"/>
      <c r="CI485" s="9"/>
      <c r="CO485" s="9"/>
      <c r="CP485" s="9"/>
      <c r="CS485" s="9"/>
      <c r="CT485" s="9"/>
      <c r="CZ485" s="9"/>
      <c r="DA485" s="9"/>
      <c r="DD485" s="9"/>
      <c r="DE485" s="9"/>
      <c r="DK485" s="9"/>
      <c r="DL485" s="9"/>
      <c r="DO485" s="9"/>
      <c r="DP485" s="9"/>
      <c r="DU485" s="8"/>
      <c r="DX485" s="9"/>
      <c r="EE485" s="9"/>
    </row>
    <row r="486" spans="2:135" ht="12.75" x14ac:dyDescent="0.2">
      <c r="B486" s="6"/>
      <c r="K486" s="25"/>
      <c r="L486" s="9"/>
      <c r="M486" s="9"/>
      <c r="W486" s="9"/>
      <c r="X486" s="9"/>
      <c r="AJ486" s="9"/>
      <c r="AL486" s="9"/>
      <c r="AM486" s="9"/>
      <c r="AP486" s="9"/>
      <c r="AQ486" s="9"/>
      <c r="AW486" s="9"/>
      <c r="AX486" s="9"/>
      <c r="BA486" s="9"/>
      <c r="BB486" s="9"/>
      <c r="BH486" s="9"/>
      <c r="BI486" s="9"/>
      <c r="BL486" s="9"/>
      <c r="BM486" s="9"/>
      <c r="BS486" s="9"/>
      <c r="BT486" s="9"/>
      <c r="BW486" s="9"/>
      <c r="BX486" s="9"/>
      <c r="CD486" s="9"/>
      <c r="CE486" s="9"/>
      <c r="CH486" s="9"/>
      <c r="CI486" s="9"/>
      <c r="CO486" s="9"/>
      <c r="CP486" s="9"/>
      <c r="CS486" s="9"/>
      <c r="CT486" s="9"/>
      <c r="CZ486" s="9"/>
      <c r="DA486" s="9"/>
      <c r="DD486" s="9"/>
      <c r="DE486" s="9"/>
      <c r="DK486" s="9"/>
      <c r="DL486" s="9"/>
      <c r="DO486" s="9"/>
      <c r="DP486" s="9"/>
      <c r="DU486" s="8"/>
      <c r="DX486" s="9"/>
      <c r="EE486" s="9"/>
    </row>
    <row r="487" spans="2:135" ht="12.75" x14ac:dyDescent="0.2">
      <c r="B487" s="6"/>
      <c r="K487" s="25"/>
      <c r="L487" s="9"/>
      <c r="M487" s="9"/>
      <c r="W487" s="9"/>
      <c r="X487" s="9"/>
      <c r="AJ487" s="9"/>
      <c r="AL487" s="9"/>
      <c r="AM487" s="9"/>
      <c r="AP487" s="9"/>
      <c r="AQ487" s="9"/>
      <c r="AW487" s="9"/>
      <c r="AX487" s="9"/>
      <c r="BA487" s="9"/>
      <c r="BB487" s="9"/>
      <c r="BH487" s="9"/>
      <c r="BI487" s="9"/>
      <c r="BL487" s="9"/>
      <c r="BM487" s="9"/>
      <c r="BS487" s="9"/>
      <c r="BT487" s="9"/>
      <c r="BW487" s="9"/>
      <c r="BX487" s="9"/>
      <c r="CD487" s="9"/>
      <c r="CE487" s="9"/>
      <c r="CH487" s="9"/>
      <c r="CI487" s="9"/>
      <c r="CO487" s="9"/>
      <c r="CP487" s="9"/>
      <c r="CS487" s="9"/>
      <c r="CT487" s="9"/>
      <c r="CZ487" s="9"/>
      <c r="DA487" s="9"/>
      <c r="DD487" s="9"/>
      <c r="DE487" s="9"/>
      <c r="DK487" s="9"/>
      <c r="DL487" s="9"/>
      <c r="DO487" s="9"/>
      <c r="DP487" s="9"/>
      <c r="DU487" s="8"/>
      <c r="DX487" s="9"/>
      <c r="EE487" s="9"/>
    </row>
    <row r="488" spans="2:135" ht="12.75" x14ac:dyDescent="0.2">
      <c r="B488" s="6"/>
      <c r="K488" s="25"/>
      <c r="L488" s="9"/>
      <c r="M488" s="9"/>
      <c r="W488" s="9"/>
      <c r="X488" s="9"/>
      <c r="AJ488" s="9"/>
      <c r="AL488" s="9"/>
      <c r="AM488" s="9"/>
      <c r="AP488" s="9"/>
      <c r="AQ488" s="9"/>
      <c r="AW488" s="9"/>
      <c r="AX488" s="9"/>
      <c r="BA488" s="9"/>
      <c r="BB488" s="9"/>
      <c r="BH488" s="9"/>
      <c r="BI488" s="9"/>
      <c r="BL488" s="9"/>
      <c r="BM488" s="9"/>
      <c r="BS488" s="9"/>
      <c r="BT488" s="9"/>
      <c r="BW488" s="9"/>
      <c r="BX488" s="9"/>
      <c r="CD488" s="9"/>
      <c r="CE488" s="9"/>
      <c r="CH488" s="9"/>
      <c r="CI488" s="9"/>
      <c r="CO488" s="9"/>
      <c r="CP488" s="9"/>
      <c r="CS488" s="9"/>
      <c r="CT488" s="9"/>
      <c r="CZ488" s="9"/>
      <c r="DA488" s="9"/>
      <c r="DD488" s="9"/>
      <c r="DE488" s="9"/>
      <c r="DK488" s="9"/>
      <c r="DL488" s="9"/>
      <c r="DO488" s="9"/>
      <c r="DP488" s="9"/>
      <c r="DU488" s="8"/>
      <c r="DX488" s="9"/>
      <c r="EE488" s="9"/>
    </row>
    <row r="489" spans="2:135" ht="12.75" x14ac:dyDescent="0.2">
      <c r="B489" s="6"/>
      <c r="K489" s="25"/>
      <c r="L489" s="9"/>
      <c r="M489" s="9"/>
      <c r="W489" s="9"/>
      <c r="X489" s="9"/>
      <c r="AJ489" s="9"/>
      <c r="AL489" s="9"/>
      <c r="AM489" s="9"/>
      <c r="AP489" s="9"/>
      <c r="AQ489" s="9"/>
      <c r="AW489" s="9"/>
      <c r="AX489" s="9"/>
      <c r="BA489" s="9"/>
      <c r="BB489" s="9"/>
      <c r="BH489" s="9"/>
      <c r="BI489" s="9"/>
      <c r="BL489" s="9"/>
      <c r="BM489" s="9"/>
      <c r="BS489" s="9"/>
      <c r="BT489" s="9"/>
      <c r="BW489" s="9"/>
      <c r="BX489" s="9"/>
      <c r="CD489" s="9"/>
      <c r="CE489" s="9"/>
      <c r="CH489" s="9"/>
      <c r="CI489" s="9"/>
      <c r="CO489" s="9"/>
      <c r="CP489" s="9"/>
      <c r="CS489" s="9"/>
      <c r="CT489" s="9"/>
      <c r="CZ489" s="9"/>
      <c r="DA489" s="9"/>
      <c r="DD489" s="9"/>
      <c r="DE489" s="9"/>
      <c r="DK489" s="9"/>
      <c r="DL489" s="9"/>
      <c r="DO489" s="9"/>
      <c r="DP489" s="9"/>
      <c r="DU489" s="8"/>
      <c r="DX489" s="9"/>
      <c r="EE489" s="9"/>
    </row>
    <row r="490" spans="2:135" ht="12.75" x14ac:dyDescent="0.2">
      <c r="B490" s="6"/>
      <c r="K490" s="25"/>
      <c r="L490" s="9"/>
      <c r="M490" s="9"/>
      <c r="W490" s="9"/>
      <c r="X490" s="9"/>
      <c r="AJ490" s="9"/>
      <c r="AL490" s="9"/>
      <c r="AM490" s="9"/>
      <c r="AP490" s="9"/>
      <c r="AQ490" s="9"/>
      <c r="AW490" s="9"/>
      <c r="AX490" s="9"/>
      <c r="BA490" s="9"/>
      <c r="BB490" s="9"/>
      <c r="BH490" s="9"/>
      <c r="BI490" s="9"/>
      <c r="BL490" s="9"/>
      <c r="BM490" s="9"/>
      <c r="BS490" s="9"/>
      <c r="BT490" s="9"/>
      <c r="BW490" s="9"/>
      <c r="BX490" s="9"/>
      <c r="CD490" s="9"/>
      <c r="CE490" s="9"/>
      <c r="CH490" s="9"/>
      <c r="CI490" s="9"/>
      <c r="CO490" s="9"/>
      <c r="CP490" s="9"/>
      <c r="CS490" s="9"/>
      <c r="CT490" s="9"/>
      <c r="CZ490" s="9"/>
      <c r="DA490" s="9"/>
      <c r="DD490" s="9"/>
      <c r="DE490" s="9"/>
      <c r="DK490" s="9"/>
      <c r="DL490" s="9"/>
      <c r="DO490" s="9"/>
      <c r="DP490" s="9"/>
      <c r="DU490" s="8"/>
      <c r="DX490" s="9"/>
      <c r="EE490" s="9"/>
    </row>
    <row r="491" spans="2:135" ht="12.75" x14ac:dyDescent="0.2">
      <c r="B491" s="6"/>
      <c r="K491" s="25"/>
      <c r="L491" s="9"/>
      <c r="M491" s="9"/>
      <c r="W491" s="9"/>
      <c r="X491" s="9"/>
      <c r="AJ491" s="9"/>
      <c r="AL491" s="9"/>
      <c r="AM491" s="9"/>
      <c r="AP491" s="9"/>
      <c r="AQ491" s="9"/>
      <c r="AW491" s="9"/>
      <c r="AX491" s="9"/>
      <c r="BA491" s="9"/>
      <c r="BB491" s="9"/>
      <c r="BH491" s="9"/>
      <c r="BI491" s="9"/>
      <c r="BL491" s="9"/>
      <c r="BM491" s="9"/>
      <c r="BS491" s="9"/>
      <c r="BT491" s="9"/>
      <c r="BW491" s="9"/>
      <c r="BX491" s="9"/>
      <c r="CD491" s="9"/>
      <c r="CE491" s="9"/>
      <c r="CH491" s="9"/>
      <c r="CI491" s="9"/>
      <c r="CO491" s="9"/>
      <c r="CP491" s="9"/>
      <c r="CS491" s="9"/>
      <c r="CT491" s="9"/>
      <c r="CZ491" s="9"/>
      <c r="DA491" s="9"/>
      <c r="DD491" s="9"/>
      <c r="DE491" s="9"/>
      <c r="DK491" s="9"/>
      <c r="DL491" s="9"/>
      <c r="DO491" s="9"/>
      <c r="DP491" s="9"/>
      <c r="DU491" s="8"/>
      <c r="DX491" s="9"/>
      <c r="EE491" s="9"/>
    </row>
    <row r="492" spans="2:135" ht="12.75" x14ac:dyDescent="0.2">
      <c r="B492" s="6"/>
      <c r="K492" s="25"/>
      <c r="L492" s="9"/>
      <c r="M492" s="9"/>
      <c r="W492" s="9"/>
      <c r="X492" s="9"/>
      <c r="AJ492" s="9"/>
      <c r="AL492" s="9"/>
      <c r="AM492" s="9"/>
      <c r="AP492" s="9"/>
      <c r="AQ492" s="9"/>
      <c r="AW492" s="9"/>
      <c r="AX492" s="9"/>
      <c r="BA492" s="9"/>
      <c r="BB492" s="9"/>
      <c r="BH492" s="9"/>
      <c r="BI492" s="9"/>
      <c r="BL492" s="9"/>
      <c r="BM492" s="9"/>
      <c r="BS492" s="9"/>
      <c r="BT492" s="9"/>
      <c r="BW492" s="9"/>
      <c r="BX492" s="9"/>
      <c r="CD492" s="9"/>
      <c r="CE492" s="9"/>
      <c r="CH492" s="9"/>
      <c r="CI492" s="9"/>
      <c r="CO492" s="9"/>
      <c r="CP492" s="9"/>
      <c r="CS492" s="9"/>
      <c r="CT492" s="9"/>
      <c r="CZ492" s="9"/>
      <c r="DA492" s="9"/>
      <c r="DD492" s="9"/>
      <c r="DE492" s="9"/>
      <c r="DK492" s="9"/>
      <c r="DL492" s="9"/>
      <c r="DO492" s="9"/>
      <c r="DP492" s="9"/>
      <c r="DU492" s="8"/>
      <c r="DX492" s="9"/>
      <c r="EE492" s="9"/>
    </row>
    <row r="493" spans="2:135" ht="12.75" x14ac:dyDescent="0.2">
      <c r="B493" s="6"/>
      <c r="K493" s="25"/>
      <c r="L493" s="9"/>
      <c r="M493" s="9"/>
      <c r="W493" s="9"/>
      <c r="X493" s="9"/>
      <c r="AJ493" s="9"/>
      <c r="AL493" s="9"/>
      <c r="AM493" s="9"/>
      <c r="AP493" s="9"/>
      <c r="AQ493" s="9"/>
      <c r="AW493" s="9"/>
      <c r="AX493" s="9"/>
      <c r="BA493" s="9"/>
      <c r="BB493" s="9"/>
      <c r="BH493" s="9"/>
      <c r="BI493" s="9"/>
      <c r="BL493" s="9"/>
      <c r="BM493" s="9"/>
      <c r="BS493" s="9"/>
      <c r="BT493" s="9"/>
      <c r="BW493" s="9"/>
      <c r="BX493" s="9"/>
      <c r="CD493" s="9"/>
      <c r="CE493" s="9"/>
      <c r="CH493" s="9"/>
      <c r="CI493" s="9"/>
      <c r="CO493" s="9"/>
      <c r="CP493" s="9"/>
      <c r="CS493" s="9"/>
      <c r="CT493" s="9"/>
      <c r="CZ493" s="9"/>
      <c r="DA493" s="9"/>
      <c r="DD493" s="9"/>
      <c r="DE493" s="9"/>
      <c r="DK493" s="9"/>
      <c r="DL493" s="9"/>
      <c r="DO493" s="9"/>
      <c r="DP493" s="9"/>
      <c r="DU493" s="8"/>
      <c r="DX493" s="9"/>
      <c r="EE493" s="9"/>
    </row>
    <row r="494" spans="2:135" ht="12.75" x14ac:dyDescent="0.2">
      <c r="B494" s="6"/>
      <c r="K494" s="25"/>
      <c r="L494" s="9"/>
      <c r="M494" s="9"/>
      <c r="W494" s="9"/>
      <c r="X494" s="9"/>
      <c r="AJ494" s="9"/>
      <c r="AL494" s="9"/>
      <c r="AM494" s="9"/>
      <c r="AP494" s="9"/>
      <c r="AQ494" s="9"/>
      <c r="AW494" s="9"/>
      <c r="AX494" s="9"/>
      <c r="BA494" s="9"/>
      <c r="BB494" s="9"/>
      <c r="BH494" s="9"/>
      <c r="BI494" s="9"/>
      <c r="BL494" s="9"/>
      <c r="BM494" s="9"/>
      <c r="BS494" s="9"/>
      <c r="BT494" s="9"/>
      <c r="BW494" s="9"/>
      <c r="BX494" s="9"/>
      <c r="CD494" s="9"/>
      <c r="CE494" s="9"/>
      <c r="CH494" s="9"/>
      <c r="CI494" s="9"/>
      <c r="CO494" s="9"/>
      <c r="CP494" s="9"/>
      <c r="CS494" s="9"/>
      <c r="CT494" s="9"/>
      <c r="CZ494" s="9"/>
      <c r="DA494" s="9"/>
      <c r="DD494" s="9"/>
      <c r="DE494" s="9"/>
      <c r="DK494" s="9"/>
      <c r="DL494" s="9"/>
      <c r="DO494" s="9"/>
      <c r="DP494" s="9"/>
      <c r="DU494" s="8"/>
      <c r="DX494" s="9"/>
      <c r="EE494" s="9"/>
    </row>
    <row r="495" spans="2:135" ht="12.75" x14ac:dyDescent="0.2">
      <c r="B495" s="6"/>
      <c r="K495" s="25"/>
      <c r="L495" s="9"/>
      <c r="M495" s="9"/>
      <c r="W495" s="9"/>
      <c r="X495" s="9"/>
      <c r="AJ495" s="9"/>
      <c r="AL495" s="9"/>
      <c r="AM495" s="9"/>
      <c r="AP495" s="9"/>
      <c r="AQ495" s="9"/>
      <c r="AW495" s="9"/>
      <c r="AX495" s="9"/>
      <c r="BA495" s="9"/>
      <c r="BB495" s="9"/>
      <c r="BH495" s="9"/>
      <c r="BI495" s="9"/>
      <c r="BL495" s="9"/>
      <c r="BM495" s="9"/>
      <c r="BS495" s="9"/>
      <c r="BT495" s="9"/>
      <c r="BW495" s="9"/>
      <c r="BX495" s="9"/>
      <c r="CD495" s="9"/>
      <c r="CE495" s="9"/>
      <c r="CH495" s="9"/>
      <c r="CI495" s="9"/>
      <c r="CO495" s="9"/>
      <c r="CP495" s="9"/>
      <c r="CS495" s="9"/>
      <c r="CT495" s="9"/>
      <c r="CZ495" s="9"/>
      <c r="DA495" s="9"/>
      <c r="DD495" s="9"/>
      <c r="DE495" s="9"/>
      <c r="DK495" s="9"/>
      <c r="DL495" s="9"/>
      <c r="DO495" s="9"/>
      <c r="DP495" s="9"/>
      <c r="DU495" s="8"/>
      <c r="DX495" s="9"/>
      <c r="EE495" s="9"/>
    </row>
    <row r="496" spans="2:135" ht="12.75" x14ac:dyDescent="0.2">
      <c r="B496" s="6"/>
      <c r="K496" s="25"/>
      <c r="L496" s="9"/>
      <c r="M496" s="9"/>
      <c r="W496" s="9"/>
      <c r="X496" s="9"/>
      <c r="AJ496" s="9"/>
      <c r="AL496" s="9"/>
      <c r="AM496" s="9"/>
      <c r="AP496" s="9"/>
      <c r="AQ496" s="9"/>
      <c r="AW496" s="9"/>
      <c r="AX496" s="9"/>
      <c r="BA496" s="9"/>
      <c r="BB496" s="9"/>
      <c r="BH496" s="9"/>
      <c r="BI496" s="9"/>
      <c r="BL496" s="9"/>
      <c r="BM496" s="9"/>
      <c r="BS496" s="9"/>
      <c r="BT496" s="9"/>
      <c r="BW496" s="9"/>
      <c r="BX496" s="9"/>
      <c r="CD496" s="9"/>
      <c r="CE496" s="9"/>
      <c r="CH496" s="9"/>
      <c r="CI496" s="9"/>
      <c r="CO496" s="9"/>
      <c r="CP496" s="9"/>
      <c r="CS496" s="9"/>
      <c r="CT496" s="9"/>
      <c r="CZ496" s="9"/>
      <c r="DA496" s="9"/>
      <c r="DD496" s="9"/>
      <c r="DE496" s="9"/>
      <c r="DK496" s="9"/>
      <c r="DL496" s="9"/>
      <c r="DO496" s="9"/>
      <c r="DP496" s="9"/>
      <c r="DU496" s="8"/>
      <c r="DX496" s="9"/>
      <c r="EE496" s="9"/>
    </row>
    <row r="497" spans="2:135" ht="12.75" x14ac:dyDescent="0.2">
      <c r="B497" s="6"/>
      <c r="K497" s="25"/>
      <c r="L497" s="9"/>
      <c r="M497" s="9"/>
      <c r="W497" s="9"/>
      <c r="X497" s="9"/>
      <c r="AJ497" s="9"/>
      <c r="AL497" s="9"/>
      <c r="AM497" s="9"/>
      <c r="AP497" s="9"/>
      <c r="AQ497" s="9"/>
      <c r="AW497" s="9"/>
      <c r="AX497" s="9"/>
      <c r="BA497" s="9"/>
      <c r="BB497" s="9"/>
      <c r="BH497" s="9"/>
      <c r="BI497" s="9"/>
      <c r="BL497" s="9"/>
      <c r="BM497" s="9"/>
      <c r="BS497" s="9"/>
      <c r="BT497" s="9"/>
      <c r="BW497" s="9"/>
      <c r="BX497" s="9"/>
      <c r="CD497" s="9"/>
      <c r="CE497" s="9"/>
      <c r="CH497" s="9"/>
      <c r="CI497" s="9"/>
      <c r="CO497" s="9"/>
      <c r="CP497" s="9"/>
      <c r="CS497" s="9"/>
      <c r="CT497" s="9"/>
      <c r="CZ497" s="9"/>
      <c r="DA497" s="9"/>
      <c r="DD497" s="9"/>
      <c r="DE497" s="9"/>
      <c r="DK497" s="9"/>
      <c r="DL497" s="9"/>
      <c r="DO497" s="9"/>
      <c r="DP497" s="9"/>
      <c r="DU497" s="8"/>
      <c r="DX497" s="9"/>
      <c r="EE497" s="9"/>
    </row>
    <row r="498" spans="2:135" ht="12.75" x14ac:dyDescent="0.2">
      <c r="B498" s="6"/>
      <c r="K498" s="25"/>
      <c r="L498" s="9"/>
      <c r="M498" s="9"/>
      <c r="W498" s="9"/>
      <c r="X498" s="9"/>
      <c r="AJ498" s="9"/>
      <c r="AL498" s="9"/>
      <c r="AM498" s="9"/>
      <c r="AP498" s="9"/>
      <c r="AQ498" s="9"/>
      <c r="AW498" s="9"/>
      <c r="AX498" s="9"/>
      <c r="BA498" s="9"/>
      <c r="BB498" s="9"/>
      <c r="BH498" s="9"/>
      <c r="BI498" s="9"/>
      <c r="BL498" s="9"/>
      <c r="BM498" s="9"/>
      <c r="BS498" s="9"/>
      <c r="BT498" s="9"/>
      <c r="BW498" s="9"/>
      <c r="BX498" s="9"/>
      <c r="CD498" s="9"/>
      <c r="CE498" s="9"/>
      <c r="CH498" s="9"/>
      <c r="CI498" s="9"/>
      <c r="CO498" s="9"/>
      <c r="CP498" s="9"/>
      <c r="CS498" s="9"/>
      <c r="CT498" s="9"/>
      <c r="CZ498" s="9"/>
      <c r="DA498" s="9"/>
      <c r="DD498" s="9"/>
      <c r="DE498" s="9"/>
      <c r="DK498" s="9"/>
      <c r="DL498" s="9"/>
      <c r="DO498" s="9"/>
      <c r="DP498" s="9"/>
      <c r="DU498" s="8"/>
      <c r="DX498" s="9"/>
      <c r="EE498" s="9"/>
    </row>
    <row r="499" spans="2:135" ht="12.75" x14ac:dyDescent="0.2">
      <c r="B499" s="6"/>
      <c r="K499" s="25"/>
      <c r="L499" s="9"/>
      <c r="M499" s="9"/>
      <c r="W499" s="9"/>
      <c r="X499" s="9"/>
      <c r="AJ499" s="9"/>
      <c r="AL499" s="9"/>
      <c r="AM499" s="9"/>
      <c r="AP499" s="9"/>
      <c r="AQ499" s="9"/>
      <c r="AW499" s="9"/>
      <c r="AX499" s="9"/>
      <c r="BA499" s="9"/>
      <c r="BB499" s="9"/>
      <c r="BH499" s="9"/>
      <c r="BI499" s="9"/>
      <c r="BL499" s="9"/>
      <c r="BM499" s="9"/>
      <c r="BS499" s="9"/>
      <c r="BT499" s="9"/>
      <c r="BW499" s="9"/>
      <c r="BX499" s="9"/>
      <c r="CD499" s="9"/>
      <c r="CE499" s="9"/>
      <c r="CH499" s="9"/>
      <c r="CI499" s="9"/>
      <c r="CO499" s="9"/>
      <c r="CP499" s="9"/>
      <c r="CS499" s="9"/>
      <c r="CT499" s="9"/>
      <c r="CZ499" s="9"/>
      <c r="DA499" s="9"/>
      <c r="DD499" s="9"/>
      <c r="DE499" s="9"/>
      <c r="DK499" s="9"/>
      <c r="DL499" s="9"/>
      <c r="DO499" s="9"/>
      <c r="DP499" s="9"/>
      <c r="DU499" s="8"/>
      <c r="DX499" s="9"/>
      <c r="EE499" s="9"/>
    </row>
    <row r="500" spans="2:135" ht="12.75" x14ac:dyDescent="0.2">
      <c r="B500" s="6"/>
      <c r="K500" s="25"/>
      <c r="L500" s="9"/>
      <c r="M500" s="9"/>
      <c r="W500" s="9"/>
      <c r="X500" s="9"/>
      <c r="AJ500" s="9"/>
      <c r="AL500" s="9"/>
      <c r="AM500" s="9"/>
      <c r="AP500" s="9"/>
      <c r="AQ500" s="9"/>
      <c r="AW500" s="9"/>
      <c r="AX500" s="9"/>
      <c r="BA500" s="9"/>
      <c r="BB500" s="9"/>
      <c r="BH500" s="9"/>
      <c r="BI500" s="9"/>
      <c r="BL500" s="9"/>
      <c r="BM500" s="9"/>
      <c r="BS500" s="9"/>
      <c r="BT500" s="9"/>
      <c r="BW500" s="9"/>
      <c r="BX500" s="9"/>
      <c r="CD500" s="9"/>
      <c r="CE500" s="9"/>
      <c r="CH500" s="9"/>
      <c r="CI500" s="9"/>
      <c r="CO500" s="9"/>
      <c r="CP500" s="9"/>
      <c r="CS500" s="9"/>
      <c r="CT500" s="9"/>
      <c r="CZ500" s="9"/>
      <c r="DA500" s="9"/>
      <c r="DD500" s="9"/>
      <c r="DE500" s="9"/>
      <c r="DK500" s="9"/>
      <c r="DL500" s="9"/>
      <c r="DO500" s="9"/>
      <c r="DP500" s="9"/>
      <c r="DU500" s="8"/>
      <c r="DX500" s="9"/>
      <c r="EE500" s="9"/>
    </row>
    <row r="501" spans="2:135" ht="12.75" x14ac:dyDescent="0.2">
      <c r="B501" s="6"/>
      <c r="K501" s="25"/>
      <c r="L501" s="9"/>
      <c r="M501" s="9"/>
      <c r="W501" s="9"/>
      <c r="X501" s="9"/>
      <c r="AJ501" s="9"/>
      <c r="AL501" s="9"/>
      <c r="AM501" s="9"/>
      <c r="AP501" s="9"/>
      <c r="AQ501" s="9"/>
      <c r="AW501" s="9"/>
      <c r="AX501" s="9"/>
      <c r="BA501" s="9"/>
      <c r="BB501" s="9"/>
      <c r="BH501" s="9"/>
      <c r="BI501" s="9"/>
      <c r="BL501" s="9"/>
      <c r="BM501" s="9"/>
      <c r="BS501" s="9"/>
      <c r="BT501" s="9"/>
      <c r="BW501" s="9"/>
      <c r="BX501" s="9"/>
      <c r="CD501" s="9"/>
      <c r="CE501" s="9"/>
      <c r="CH501" s="9"/>
      <c r="CI501" s="9"/>
      <c r="CO501" s="9"/>
      <c r="CP501" s="9"/>
      <c r="CS501" s="9"/>
      <c r="CT501" s="9"/>
      <c r="CZ501" s="9"/>
      <c r="DA501" s="9"/>
      <c r="DD501" s="9"/>
      <c r="DE501" s="9"/>
      <c r="DK501" s="9"/>
      <c r="DL501" s="9"/>
      <c r="DO501" s="9"/>
      <c r="DP501" s="9"/>
      <c r="DU501" s="8"/>
      <c r="DX501" s="9"/>
      <c r="EE501" s="9"/>
    </row>
    <row r="502" spans="2:135" ht="12.75" x14ac:dyDescent="0.2">
      <c r="B502" s="6"/>
      <c r="K502" s="25"/>
      <c r="L502" s="9"/>
      <c r="M502" s="9"/>
      <c r="W502" s="9"/>
      <c r="X502" s="9"/>
      <c r="AJ502" s="9"/>
      <c r="AL502" s="9"/>
      <c r="AM502" s="9"/>
      <c r="AP502" s="9"/>
      <c r="AQ502" s="9"/>
      <c r="AW502" s="9"/>
      <c r="AX502" s="9"/>
      <c r="BA502" s="9"/>
      <c r="BB502" s="9"/>
      <c r="BH502" s="9"/>
      <c r="BI502" s="9"/>
      <c r="BL502" s="9"/>
      <c r="BM502" s="9"/>
      <c r="BS502" s="9"/>
      <c r="BT502" s="9"/>
      <c r="BW502" s="9"/>
      <c r="BX502" s="9"/>
      <c r="CD502" s="9"/>
      <c r="CE502" s="9"/>
      <c r="CH502" s="9"/>
      <c r="CI502" s="9"/>
      <c r="CO502" s="9"/>
      <c r="CP502" s="9"/>
      <c r="CS502" s="9"/>
      <c r="CT502" s="9"/>
      <c r="CZ502" s="9"/>
      <c r="DA502" s="9"/>
      <c r="DD502" s="9"/>
      <c r="DE502" s="9"/>
      <c r="DK502" s="9"/>
      <c r="DL502" s="9"/>
      <c r="DO502" s="9"/>
      <c r="DP502" s="9"/>
      <c r="DU502" s="8"/>
      <c r="DX502" s="9"/>
      <c r="EE502" s="9"/>
    </row>
    <row r="503" spans="2:135" ht="12.75" x14ac:dyDescent="0.2">
      <c r="B503" s="6"/>
      <c r="K503" s="25"/>
      <c r="L503" s="9"/>
      <c r="M503" s="9"/>
      <c r="W503" s="9"/>
      <c r="X503" s="9"/>
      <c r="AJ503" s="9"/>
      <c r="AL503" s="9"/>
      <c r="AM503" s="9"/>
      <c r="AP503" s="9"/>
      <c r="AQ503" s="9"/>
      <c r="AW503" s="9"/>
      <c r="AX503" s="9"/>
      <c r="BA503" s="9"/>
      <c r="BB503" s="9"/>
      <c r="BH503" s="9"/>
      <c r="BI503" s="9"/>
      <c r="BL503" s="9"/>
      <c r="BM503" s="9"/>
      <c r="BS503" s="9"/>
      <c r="BT503" s="9"/>
      <c r="BW503" s="9"/>
      <c r="BX503" s="9"/>
      <c r="CD503" s="9"/>
      <c r="CE503" s="9"/>
      <c r="CH503" s="9"/>
      <c r="CI503" s="9"/>
      <c r="CO503" s="9"/>
      <c r="CP503" s="9"/>
      <c r="CS503" s="9"/>
      <c r="CT503" s="9"/>
      <c r="CZ503" s="9"/>
      <c r="DA503" s="9"/>
      <c r="DD503" s="9"/>
      <c r="DE503" s="9"/>
      <c r="DK503" s="9"/>
      <c r="DL503" s="9"/>
      <c r="DO503" s="9"/>
      <c r="DP503" s="9"/>
      <c r="DU503" s="8"/>
      <c r="DX503" s="9"/>
      <c r="EE503" s="9"/>
    </row>
    <row r="504" spans="2:135" ht="12.75" x14ac:dyDescent="0.2">
      <c r="B504" s="6"/>
      <c r="K504" s="25"/>
      <c r="L504" s="9"/>
      <c r="M504" s="9"/>
      <c r="W504" s="9"/>
      <c r="X504" s="9"/>
      <c r="AJ504" s="9"/>
      <c r="AL504" s="9"/>
      <c r="AM504" s="9"/>
      <c r="AP504" s="9"/>
      <c r="AQ504" s="9"/>
      <c r="AW504" s="9"/>
      <c r="AX504" s="9"/>
      <c r="BA504" s="9"/>
      <c r="BB504" s="9"/>
      <c r="BH504" s="9"/>
      <c r="BI504" s="9"/>
      <c r="BL504" s="9"/>
      <c r="BM504" s="9"/>
      <c r="BS504" s="9"/>
      <c r="BT504" s="9"/>
      <c r="BW504" s="9"/>
      <c r="BX504" s="9"/>
      <c r="CD504" s="9"/>
      <c r="CE504" s="9"/>
      <c r="CH504" s="9"/>
      <c r="CI504" s="9"/>
      <c r="CO504" s="9"/>
      <c r="CP504" s="9"/>
      <c r="CS504" s="9"/>
      <c r="CT504" s="9"/>
      <c r="CZ504" s="9"/>
      <c r="DA504" s="9"/>
      <c r="DD504" s="9"/>
      <c r="DE504" s="9"/>
      <c r="DK504" s="9"/>
      <c r="DL504" s="9"/>
      <c r="DO504" s="9"/>
      <c r="DP504" s="9"/>
      <c r="DU504" s="8"/>
      <c r="DX504" s="9"/>
      <c r="EE504" s="9"/>
    </row>
    <row r="505" spans="2:135" ht="12.75" x14ac:dyDescent="0.2">
      <c r="B505" s="6"/>
      <c r="K505" s="25"/>
      <c r="L505" s="9"/>
      <c r="M505" s="9"/>
      <c r="W505" s="9"/>
      <c r="X505" s="9"/>
      <c r="AJ505" s="9"/>
      <c r="AL505" s="9"/>
      <c r="AM505" s="9"/>
      <c r="AP505" s="9"/>
      <c r="AQ505" s="9"/>
      <c r="AW505" s="9"/>
      <c r="AX505" s="9"/>
      <c r="BA505" s="9"/>
      <c r="BB505" s="9"/>
      <c r="BH505" s="9"/>
      <c r="BI505" s="9"/>
      <c r="BL505" s="9"/>
      <c r="BM505" s="9"/>
      <c r="BS505" s="9"/>
      <c r="BT505" s="9"/>
      <c r="BW505" s="9"/>
      <c r="BX505" s="9"/>
      <c r="CD505" s="9"/>
      <c r="CE505" s="9"/>
      <c r="CH505" s="9"/>
      <c r="CI505" s="9"/>
      <c r="CO505" s="9"/>
      <c r="CP505" s="9"/>
      <c r="CS505" s="9"/>
      <c r="CT505" s="9"/>
      <c r="CZ505" s="9"/>
      <c r="DA505" s="9"/>
      <c r="DD505" s="9"/>
      <c r="DE505" s="9"/>
      <c r="DK505" s="9"/>
      <c r="DL505" s="9"/>
      <c r="DO505" s="9"/>
      <c r="DP505" s="9"/>
      <c r="DU505" s="8"/>
      <c r="DX505" s="9"/>
      <c r="EE505" s="9"/>
    </row>
    <row r="506" spans="2:135" ht="12.75" x14ac:dyDescent="0.2">
      <c r="B506" s="6"/>
      <c r="K506" s="25"/>
      <c r="L506" s="9"/>
      <c r="M506" s="9"/>
      <c r="W506" s="9"/>
      <c r="X506" s="9"/>
      <c r="AJ506" s="9"/>
      <c r="AL506" s="9"/>
      <c r="AM506" s="9"/>
      <c r="AP506" s="9"/>
      <c r="AQ506" s="9"/>
      <c r="AW506" s="9"/>
      <c r="AX506" s="9"/>
      <c r="BA506" s="9"/>
      <c r="BB506" s="9"/>
      <c r="BH506" s="9"/>
      <c r="BI506" s="9"/>
      <c r="BL506" s="9"/>
      <c r="BM506" s="9"/>
      <c r="BS506" s="9"/>
      <c r="BT506" s="9"/>
      <c r="BW506" s="9"/>
      <c r="BX506" s="9"/>
      <c r="CD506" s="9"/>
      <c r="CE506" s="9"/>
      <c r="CH506" s="9"/>
      <c r="CI506" s="9"/>
      <c r="CO506" s="9"/>
      <c r="CP506" s="9"/>
      <c r="CS506" s="9"/>
      <c r="CT506" s="9"/>
      <c r="CZ506" s="9"/>
      <c r="DA506" s="9"/>
      <c r="DD506" s="9"/>
      <c r="DE506" s="9"/>
      <c r="DK506" s="9"/>
      <c r="DL506" s="9"/>
      <c r="DO506" s="9"/>
      <c r="DP506" s="9"/>
      <c r="DU506" s="8"/>
      <c r="DX506" s="9"/>
      <c r="EE506" s="9"/>
    </row>
    <row r="507" spans="2:135" ht="12.75" x14ac:dyDescent="0.2">
      <c r="B507" s="6"/>
      <c r="K507" s="25"/>
      <c r="L507" s="9"/>
      <c r="M507" s="9"/>
      <c r="W507" s="9"/>
      <c r="X507" s="9"/>
      <c r="AJ507" s="9"/>
      <c r="AL507" s="9"/>
      <c r="AM507" s="9"/>
      <c r="AP507" s="9"/>
      <c r="AQ507" s="9"/>
      <c r="AW507" s="9"/>
      <c r="AX507" s="9"/>
      <c r="BA507" s="9"/>
      <c r="BB507" s="9"/>
      <c r="BH507" s="9"/>
      <c r="BI507" s="9"/>
      <c r="BL507" s="9"/>
      <c r="BM507" s="9"/>
      <c r="BS507" s="9"/>
      <c r="BT507" s="9"/>
      <c r="BW507" s="9"/>
      <c r="BX507" s="9"/>
      <c r="CD507" s="9"/>
      <c r="CE507" s="9"/>
      <c r="CH507" s="9"/>
      <c r="CI507" s="9"/>
      <c r="CO507" s="9"/>
      <c r="CP507" s="9"/>
      <c r="CS507" s="9"/>
      <c r="CT507" s="9"/>
      <c r="CZ507" s="9"/>
      <c r="DA507" s="9"/>
      <c r="DD507" s="9"/>
      <c r="DE507" s="9"/>
      <c r="DK507" s="9"/>
      <c r="DL507" s="9"/>
      <c r="DO507" s="9"/>
      <c r="DP507" s="9"/>
      <c r="DU507" s="8"/>
      <c r="DX507" s="9"/>
      <c r="EE507" s="9"/>
    </row>
    <row r="508" spans="2:135" ht="12.75" x14ac:dyDescent="0.2">
      <c r="B508" s="6"/>
      <c r="K508" s="25"/>
      <c r="L508" s="9"/>
      <c r="M508" s="9"/>
      <c r="W508" s="9"/>
      <c r="X508" s="9"/>
      <c r="AJ508" s="9"/>
      <c r="AL508" s="9"/>
      <c r="AM508" s="9"/>
      <c r="AP508" s="9"/>
      <c r="AQ508" s="9"/>
      <c r="AW508" s="9"/>
      <c r="AX508" s="9"/>
      <c r="BA508" s="9"/>
      <c r="BB508" s="9"/>
      <c r="BH508" s="9"/>
      <c r="BI508" s="9"/>
      <c r="BL508" s="9"/>
      <c r="BM508" s="9"/>
      <c r="BS508" s="9"/>
      <c r="BT508" s="9"/>
      <c r="BW508" s="9"/>
      <c r="BX508" s="9"/>
      <c r="CD508" s="9"/>
      <c r="CE508" s="9"/>
      <c r="CH508" s="9"/>
      <c r="CI508" s="9"/>
      <c r="CO508" s="9"/>
      <c r="CP508" s="9"/>
      <c r="CS508" s="9"/>
      <c r="CT508" s="9"/>
      <c r="CZ508" s="9"/>
      <c r="DA508" s="9"/>
      <c r="DD508" s="9"/>
      <c r="DE508" s="9"/>
      <c r="DK508" s="9"/>
      <c r="DL508" s="9"/>
      <c r="DO508" s="9"/>
      <c r="DP508" s="9"/>
      <c r="DU508" s="8"/>
      <c r="DX508" s="9"/>
      <c r="EE508" s="9"/>
    </row>
    <row r="509" spans="2:135" ht="12.75" x14ac:dyDescent="0.2">
      <c r="B509" s="6"/>
      <c r="K509" s="25"/>
      <c r="L509" s="9"/>
      <c r="M509" s="9"/>
      <c r="W509" s="9"/>
      <c r="X509" s="9"/>
      <c r="AJ509" s="9"/>
      <c r="AL509" s="9"/>
      <c r="AM509" s="9"/>
      <c r="AP509" s="9"/>
      <c r="AQ509" s="9"/>
      <c r="AW509" s="9"/>
      <c r="AX509" s="9"/>
      <c r="BA509" s="9"/>
      <c r="BB509" s="9"/>
      <c r="BH509" s="9"/>
      <c r="BI509" s="9"/>
      <c r="BL509" s="9"/>
      <c r="BM509" s="9"/>
      <c r="BS509" s="9"/>
      <c r="BT509" s="9"/>
      <c r="BW509" s="9"/>
      <c r="BX509" s="9"/>
      <c r="CD509" s="9"/>
      <c r="CE509" s="9"/>
      <c r="CH509" s="9"/>
      <c r="CI509" s="9"/>
      <c r="CO509" s="9"/>
      <c r="CP509" s="9"/>
      <c r="CS509" s="9"/>
      <c r="CT509" s="9"/>
      <c r="CZ509" s="9"/>
      <c r="DA509" s="9"/>
      <c r="DD509" s="9"/>
      <c r="DE509" s="9"/>
      <c r="DK509" s="9"/>
      <c r="DL509" s="9"/>
      <c r="DO509" s="9"/>
      <c r="DP509" s="9"/>
      <c r="DU509" s="8"/>
      <c r="DX509" s="9"/>
      <c r="EE509" s="9"/>
    </row>
    <row r="510" spans="2:135" ht="12.75" x14ac:dyDescent="0.2">
      <c r="B510" s="6"/>
      <c r="K510" s="25"/>
      <c r="L510" s="9"/>
      <c r="M510" s="9"/>
      <c r="W510" s="9"/>
      <c r="X510" s="9"/>
      <c r="AJ510" s="9"/>
      <c r="AL510" s="9"/>
      <c r="AM510" s="9"/>
      <c r="AP510" s="9"/>
      <c r="AQ510" s="9"/>
      <c r="AW510" s="9"/>
      <c r="AX510" s="9"/>
      <c r="BA510" s="9"/>
      <c r="BB510" s="9"/>
      <c r="BH510" s="9"/>
      <c r="BI510" s="9"/>
      <c r="BL510" s="9"/>
      <c r="BM510" s="9"/>
      <c r="BS510" s="9"/>
      <c r="BT510" s="9"/>
      <c r="BW510" s="9"/>
      <c r="BX510" s="9"/>
      <c r="CD510" s="9"/>
      <c r="CE510" s="9"/>
      <c r="CH510" s="9"/>
      <c r="CI510" s="9"/>
      <c r="CO510" s="9"/>
      <c r="CP510" s="9"/>
      <c r="CS510" s="9"/>
      <c r="CT510" s="9"/>
      <c r="CZ510" s="9"/>
      <c r="DA510" s="9"/>
      <c r="DD510" s="9"/>
      <c r="DE510" s="9"/>
      <c r="DK510" s="9"/>
      <c r="DL510" s="9"/>
      <c r="DO510" s="9"/>
      <c r="DP510" s="9"/>
      <c r="DU510" s="8"/>
      <c r="DX510" s="9"/>
      <c r="EE510" s="9"/>
    </row>
    <row r="511" spans="2:135" ht="12.75" x14ac:dyDescent="0.2">
      <c r="B511" s="6"/>
      <c r="K511" s="25"/>
      <c r="L511" s="9"/>
      <c r="M511" s="9"/>
      <c r="W511" s="9"/>
      <c r="X511" s="9"/>
      <c r="AJ511" s="9"/>
      <c r="AL511" s="9"/>
      <c r="AM511" s="9"/>
      <c r="AP511" s="9"/>
      <c r="AQ511" s="9"/>
      <c r="AW511" s="9"/>
      <c r="AX511" s="9"/>
      <c r="BA511" s="9"/>
      <c r="BB511" s="9"/>
      <c r="BH511" s="9"/>
      <c r="BI511" s="9"/>
      <c r="BL511" s="9"/>
      <c r="BM511" s="9"/>
      <c r="BS511" s="9"/>
      <c r="BT511" s="9"/>
      <c r="BW511" s="9"/>
      <c r="BX511" s="9"/>
      <c r="CD511" s="9"/>
      <c r="CE511" s="9"/>
      <c r="CH511" s="9"/>
      <c r="CI511" s="9"/>
      <c r="CO511" s="9"/>
      <c r="CP511" s="9"/>
      <c r="CS511" s="9"/>
      <c r="CT511" s="9"/>
      <c r="CZ511" s="9"/>
      <c r="DA511" s="9"/>
      <c r="DD511" s="9"/>
      <c r="DE511" s="9"/>
      <c r="DK511" s="9"/>
      <c r="DL511" s="9"/>
      <c r="DO511" s="9"/>
      <c r="DP511" s="9"/>
      <c r="DU511" s="8"/>
      <c r="DX511" s="9"/>
      <c r="EE511" s="9"/>
    </row>
    <row r="512" spans="2:135" ht="12.75" x14ac:dyDescent="0.2">
      <c r="B512" s="6"/>
      <c r="K512" s="25"/>
      <c r="L512" s="9"/>
      <c r="M512" s="9"/>
      <c r="W512" s="9"/>
      <c r="X512" s="9"/>
      <c r="AJ512" s="9"/>
      <c r="AL512" s="9"/>
      <c r="AM512" s="9"/>
      <c r="AP512" s="9"/>
      <c r="AQ512" s="9"/>
      <c r="AW512" s="9"/>
      <c r="AX512" s="9"/>
      <c r="BA512" s="9"/>
      <c r="BB512" s="9"/>
      <c r="BH512" s="9"/>
      <c r="BI512" s="9"/>
      <c r="BL512" s="9"/>
      <c r="BM512" s="9"/>
      <c r="BS512" s="9"/>
      <c r="BT512" s="9"/>
      <c r="BW512" s="9"/>
      <c r="BX512" s="9"/>
      <c r="CD512" s="9"/>
      <c r="CE512" s="9"/>
      <c r="CH512" s="9"/>
      <c r="CI512" s="9"/>
      <c r="CO512" s="9"/>
      <c r="CP512" s="9"/>
      <c r="CS512" s="9"/>
      <c r="CT512" s="9"/>
      <c r="CZ512" s="9"/>
      <c r="DA512" s="9"/>
      <c r="DD512" s="9"/>
      <c r="DE512" s="9"/>
      <c r="DK512" s="9"/>
      <c r="DL512" s="9"/>
      <c r="DO512" s="9"/>
      <c r="DP512" s="9"/>
      <c r="DU512" s="8"/>
      <c r="DX512" s="9"/>
      <c r="EE512" s="9"/>
    </row>
    <row r="513" spans="2:135" ht="12.75" x14ac:dyDescent="0.2">
      <c r="B513" s="6"/>
      <c r="K513" s="25"/>
      <c r="L513" s="9"/>
      <c r="M513" s="9"/>
      <c r="W513" s="9"/>
      <c r="X513" s="9"/>
      <c r="AJ513" s="9"/>
      <c r="AL513" s="9"/>
      <c r="AM513" s="9"/>
      <c r="AP513" s="9"/>
      <c r="AQ513" s="9"/>
      <c r="AW513" s="9"/>
      <c r="AX513" s="9"/>
      <c r="BA513" s="9"/>
      <c r="BB513" s="9"/>
      <c r="BH513" s="9"/>
      <c r="BI513" s="9"/>
      <c r="BL513" s="9"/>
      <c r="BM513" s="9"/>
      <c r="BS513" s="9"/>
      <c r="BT513" s="9"/>
      <c r="BW513" s="9"/>
      <c r="BX513" s="9"/>
      <c r="CD513" s="9"/>
      <c r="CE513" s="9"/>
      <c r="CH513" s="9"/>
      <c r="CI513" s="9"/>
      <c r="CO513" s="9"/>
      <c r="CP513" s="9"/>
      <c r="CS513" s="9"/>
      <c r="CT513" s="9"/>
      <c r="CZ513" s="9"/>
      <c r="DA513" s="9"/>
      <c r="DD513" s="9"/>
      <c r="DE513" s="9"/>
      <c r="DK513" s="9"/>
      <c r="DL513" s="9"/>
      <c r="DO513" s="9"/>
      <c r="DP513" s="9"/>
      <c r="DU513" s="8"/>
      <c r="DX513" s="9"/>
      <c r="EE513" s="9"/>
    </row>
    <row r="514" spans="2:135" ht="12.75" x14ac:dyDescent="0.2">
      <c r="B514" s="6"/>
      <c r="K514" s="25"/>
      <c r="L514" s="9"/>
      <c r="M514" s="9"/>
      <c r="W514" s="9"/>
      <c r="X514" s="9"/>
      <c r="AJ514" s="9"/>
      <c r="AL514" s="9"/>
      <c r="AM514" s="9"/>
      <c r="AP514" s="9"/>
      <c r="AQ514" s="9"/>
      <c r="AW514" s="9"/>
      <c r="AX514" s="9"/>
      <c r="BA514" s="9"/>
      <c r="BB514" s="9"/>
      <c r="BH514" s="9"/>
      <c r="BI514" s="9"/>
      <c r="BL514" s="9"/>
      <c r="BM514" s="9"/>
      <c r="BS514" s="9"/>
      <c r="BT514" s="9"/>
      <c r="BW514" s="9"/>
      <c r="BX514" s="9"/>
      <c r="CD514" s="9"/>
      <c r="CE514" s="9"/>
      <c r="CH514" s="9"/>
      <c r="CI514" s="9"/>
      <c r="CO514" s="9"/>
      <c r="CP514" s="9"/>
      <c r="CS514" s="9"/>
      <c r="CT514" s="9"/>
      <c r="CZ514" s="9"/>
      <c r="DA514" s="9"/>
      <c r="DD514" s="9"/>
      <c r="DE514" s="9"/>
      <c r="DK514" s="9"/>
      <c r="DL514" s="9"/>
      <c r="DO514" s="9"/>
      <c r="DP514" s="9"/>
      <c r="DU514" s="8"/>
      <c r="DX514" s="9"/>
      <c r="EE514" s="9"/>
    </row>
    <row r="515" spans="2:135" ht="12.75" x14ac:dyDescent="0.2">
      <c r="B515" s="6"/>
      <c r="K515" s="25"/>
      <c r="L515" s="9"/>
      <c r="M515" s="9"/>
      <c r="W515" s="9"/>
      <c r="X515" s="9"/>
      <c r="AJ515" s="9"/>
      <c r="AL515" s="9"/>
      <c r="AM515" s="9"/>
      <c r="AP515" s="9"/>
      <c r="AQ515" s="9"/>
      <c r="AW515" s="9"/>
      <c r="AX515" s="9"/>
      <c r="BA515" s="9"/>
      <c r="BB515" s="9"/>
      <c r="BH515" s="9"/>
      <c r="BI515" s="9"/>
      <c r="BL515" s="9"/>
      <c r="BM515" s="9"/>
      <c r="BS515" s="9"/>
      <c r="BT515" s="9"/>
      <c r="BW515" s="9"/>
      <c r="BX515" s="9"/>
      <c r="CD515" s="9"/>
      <c r="CE515" s="9"/>
      <c r="CH515" s="9"/>
      <c r="CI515" s="9"/>
      <c r="CO515" s="9"/>
      <c r="CP515" s="9"/>
      <c r="CS515" s="9"/>
      <c r="CT515" s="9"/>
      <c r="CZ515" s="9"/>
      <c r="DA515" s="9"/>
      <c r="DD515" s="9"/>
      <c r="DE515" s="9"/>
      <c r="DK515" s="9"/>
      <c r="DL515" s="9"/>
      <c r="DO515" s="9"/>
      <c r="DP515" s="9"/>
      <c r="DU515" s="8"/>
      <c r="DX515" s="9"/>
      <c r="EE515" s="9"/>
    </row>
    <row r="516" spans="2:135" ht="12.75" x14ac:dyDescent="0.2">
      <c r="B516" s="6"/>
      <c r="K516" s="25"/>
      <c r="L516" s="9"/>
      <c r="M516" s="9"/>
      <c r="W516" s="9"/>
      <c r="X516" s="9"/>
      <c r="AJ516" s="9"/>
      <c r="AL516" s="9"/>
      <c r="AM516" s="9"/>
      <c r="AP516" s="9"/>
      <c r="AQ516" s="9"/>
      <c r="AW516" s="9"/>
      <c r="AX516" s="9"/>
      <c r="BA516" s="9"/>
      <c r="BB516" s="9"/>
      <c r="BH516" s="9"/>
      <c r="BI516" s="9"/>
      <c r="BL516" s="9"/>
      <c r="BM516" s="9"/>
      <c r="BS516" s="9"/>
      <c r="BT516" s="9"/>
      <c r="BW516" s="9"/>
      <c r="BX516" s="9"/>
      <c r="CD516" s="9"/>
      <c r="CE516" s="9"/>
      <c r="CH516" s="9"/>
      <c r="CI516" s="9"/>
      <c r="CO516" s="9"/>
      <c r="CP516" s="9"/>
      <c r="CS516" s="9"/>
      <c r="CT516" s="9"/>
      <c r="CZ516" s="9"/>
      <c r="DA516" s="9"/>
      <c r="DD516" s="9"/>
      <c r="DE516" s="9"/>
      <c r="DK516" s="9"/>
      <c r="DL516" s="9"/>
      <c r="DO516" s="9"/>
      <c r="DP516" s="9"/>
      <c r="DU516" s="8"/>
      <c r="DX516" s="9"/>
      <c r="EE516" s="9"/>
    </row>
    <row r="517" spans="2:135" ht="12.75" x14ac:dyDescent="0.2">
      <c r="B517" s="6"/>
      <c r="K517" s="25"/>
      <c r="L517" s="9"/>
      <c r="M517" s="9"/>
      <c r="W517" s="9"/>
      <c r="X517" s="9"/>
      <c r="AJ517" s="9"/>
      <c r="AL517" s="9"/>
      <c r="AM517" s="9"/>
      <c r="AP517" s="9"/>
      <c r="AQ517" s="9"/>
      <c r="AW517" s="9"/>
      <c r="AX517" s="9"/>
      <c r="BA517" s="9"/>
      <c r="BB517" s="9"/>
      <c r="BH517" s="9"/>
      <c r="BI517" s="9"/>
      <c r="BL517" s="9"/>
      <c r="BM517" s="9"/>
      <c r="BS517" s="9"/>
      <c r="BT517" s="9"/>
      <c r="BW517" s="9"/>
      <c r="BX517" s="9"/>
      <c r="CD517" s="9"/>
      <c r="CE517" s="9"/>
      <c r="CH517" s="9"/>
      <c r="CI517" s="9"/>
      <c r="CO517" s="9"/>
      <c r="CP517" s="9"/>
      <c r="CS517" s="9"/>
      <c r="CT517" s="9"/>
      <c r="CZ517" s="9"/>
      <c r="DA517" s="9"/>
      <c r="DD517" s="9"/>
      <c r="DE517" s="9"/>
      <c r="DK517" s="9"/>
      <c r="DL517" s="9"/>
      <c r="DO517" s="9"/>
      <c r="DP517" s="9"/>
      <c r="DU517" s="8"/>
      <c r="DX517" s="9"/>
      <c r="EE517" s="9"/>
    </row>
    <row r="518" spans="2:135" ht="12.75" x14ac:dyDescent="0.2">
      <c r="B518" s="6"/>
      <c r="K518" s="25"/>
      <c r="L518" s="9"/>
      <c r="M518" s="9"/>
      <c r="W518" s="9"/>
      <c r="X518" s="9"/>
      <c r="AJ518" s="9"/>
      <c r="AL518" s="9"/>
      <c r="AM518" s="9"/>
      <c r="AP518" s="9"/>
      <c r="AQ518" s="9"/>
      <c r="AW518" s="9"/>
      <c r="AX518" s="9"/>
      <c r="BA518" s="9"/>
      <c r="BB518" s="9"/>
      <c r="BH518" s="9"/>
      <c r="BI518" s="9"/>
      <c r="BL518" s="9"/>
      <c r="BM518" s="9"/>
      <c r="BS518" s="9"/>
      <c r="BT518" s="9"/>
      <c r="BW518" s="9"/>
      <c r="BX518" s="9"/>
      <c r="CD518" s="9"/>
      <c r="CE518" s="9"/>
      <c r="CH518" s="9"/>
      <c r="CI518" s="9"/>
      <c r="CO518" s="9"/>
      <c r="CP518" s="9"/>
      <c r="CS518" s="9"/>
      <c r="CT518" s="9"/>
      <c r="CZ518" s="9"/>
      <c r="DA518" s="9"/>
      <c r="DD518" s="9"/>
      <c r="DE518" s="9"/>
      <c r="DK518" s="9"/>
      <c r="DL518" s="9"/>
      <c r="DO518" s="9"/>
      <c r="DP518" s="9"/>
      <c r="DU518" s="8"/>
      <c r="DX518" s="9"/>
      <c r="EE518" s="9"/>
    </row>
    <row r="519" spans="2:135" ht="12.75" x14ac:dyDescent="0.2">
      <c r="B519" s="6"/>
      <c r="K519" s="25"/>
      <c r="L519" s="9"/>
      <c r="M519" s="9"/>
      <c r="W519" s="9"/>
      <c r="X519" s="9"/>
      <c r="AJ519" s="9"/>
      <c r="AL519" s="9"/>
      <c r="AM519" s="9"/>
      <c r="AP519" s="9"/>
      <c r="AQ519" s="9"/>
      <c r="AW519" s="9"/>
      <c r="AX519" s="9"/>
      <c r="BA519" s="9"/>
      <c r="BB519" s="9"/>
      <c r="BH519" s="9"/>
      <c r="BI519" s="9"/>
      <c r="BL519" s="9"/>
      <c r="BM519" s="9"/>
      <c r="BS519" s="9"/>
      <c r="BT519" s="9"/>
      <c r="BW519" s="9"/>
      <c r="BX519" s="9"/>
      <c r="CD519" s="9"/>
      <c r="CE519" s="9"/>
      <c r="CH519" s="9"/>
      <c r="CI519" s="9"/>
      <c r="CO519" s="9"/>
      <c r="CP519" s="9"/>
      <c r="CS519" s="9"/>
      <c r="CT519" s="9"/>
      <c r="CZ519" s="9"/>
      <c r="DA519" s="9"/>
      <c r="DD519" s="9"/>
      <c r="DE519" s="9"/>
      <c r="DK519" s="9"/>
      <c r="DL519" s="9"/>
      <c r="DO519" s="9"/>
      <c r="DP519" s="9"/>
      <c r="DU519" s="8"/>
      <c r="DX519" s="9"/>
      <c r="EE519" s="9"/>
    </row>
    <row r="520" spans="2:135" ht="12.75" x14ac:dyDescent="0.2">
      <c r="B520" s="6"/>
      <c r="K520" s="25"/>
      <c r="L520" s="9"/>
      <c r="M520" s="9"/>
      <c r="W520" s="9"/>
      <c r="X520" s="9"/>
      <c r="AJ520" s="9"/>
      <c r="AL520" s="9"/>
      <c r="AM520" s="9"/>
      <c r="AP520" s="9"/>
      <c r="AQ520" s="9"/>
      <c r="AW520" s="9"/>
      <c r="AX520" s="9"/>
      <c r="BA520" s="9"/>
      <c r="BB520" s="9"/>
      <c r="BH520" s="9"/>
      <c r="BI520" s="9"/>
      <c r="BL520" s="9"/>
      <c r="BM520" s="9"/>
      <c r="BS520" s="9"/>
      <c r="BT520" s="9"/>
      <c r="BW520" s="9"/>
      <c r="BX520" s="9"/>
      <c r="CD520" s="9"/>
      <c r="CE520" s="9"/>
      <c r="CH520" s="9"/>
      <c r="CI520" s="9"/>
      <c r="CO520" s="9"/>
      <c r="CP520" s="9"/>
      <c r="CS520" s="9"/>
      <c r="CT520" s="9"/>
      <c r="CZ520" s="9"/>
      <c r="DA520" s="9"/>
      <c r="DD520" s="9"/>
      <c r="DE520" s="9"/>
      <c r="DK520" s="9"/>
      <c r="DL520" s="9"/>
      <c r="DO520" s="9"/>
      <c r="DP520" s="9"/>
      <c r="DU520" s="8"/>
      <c r="DX520" s="9"/>
      <c r="EE520" s="9"/>
    </row>
    <row r="521" spans="2:135" ht="12.75" x14ac:dyDescent="0.2">
      <c r="B521" s="6"/>
      <c r="K521" s="25"/>
      <c r="L521" s="9"/>
      <c r="M521" s="9"/>
      <c r="W521" s="9"/>
      <c r="X521" s="9"/>
      <c r="AJ521" s="9"/>
      <c r="AL521" s="9"/>
      <c r="AM521" s="9"/>
      <c r="AP521" s="9"/>
      <c r="AQ521" s="9"/>
      <c r="AW521" s="9"/>
      <c r="AX521" s="9"/>
      <c r="BA521" s="9"/>
      <c r="BB521" s="9"/>
      <c r="BH521" s="9"/>
      <c r="BI521" s="9"/>
      <c r="BL521" s="9"/>
      <c r="BM521" s="9"/>
      <c r="BS521" s="9"/>
      <c r="BT521" s="9"/>
      <c r="BW521" s="9"/>
      <c r="BX521" s="9"/>
      <c r="CD521" s="9"/>
      <c r="CE521" s="9"/>
      <c r="CH521" s="9"/>
      <c r="CI521" s="9"/>
      <c r="CO521" s="9"/>
      <c r="CP521" s="9"/>
      <c r="CS521" s="9"/>
      <c r="CT521" s="9"/>
      <c r="CZ521" s="9"/>
      <c r="DA521" s="9"/>
      <c r="DD521" s="9"/>
      <c r="DE521" s="9"/>
      <c r="DK521" s="9"/>
      <c r="DL521" s="9"/>
      <c r="DO521" s="9"/>
      <c r="DP521" s="9"/>
      <c r="DU521" s="8"/>
      <c r="DX521" s="9"/>
      <c r="EE521" s="9"/>
    </row>
    <row r="522" spans="2:135" ht="12.75" x14ac:dyDescent="0.2">
      <c r="B522" s="6"/>
      <c r="K522" s="25"/>
      <c r="L522" s="9"/>
      <c r="M522" s="9"/>
      <c r="W522" s="9"/>
      <c r="X522" s="9"/>
      <c r="AJ522" s="9"/>
      <c r="AL522" s="9"/>
      <c r="AM522" s="9"/>
      <c r="AP522" s="9"/>
      <c r="AQ522" s="9"/>
      <c r="AW522" s="9"/>
      <c r="AX522" s="9"/>
      <c r="BA522" s="9"/>
      <c r="BB522" s="9"/>
      <c r="BH522" s="9"/>
      <c r="BI522" s="9"/>
      <c r="BL522" s="9"/>
      <c r="BM522" s="9"/>
      <c r="BS522" s="9"/>
      <c r="BT522" s="9"/>
      <c r="BW522" s="9"/>
      <c r="BX522" s="9"/>
      <c r="CD522" s="9"/>
      <c r="CE522" s="9"/>
      <c r="CH522" s="9"/>
      <c r="CI522" s="9"/>
      <c r="CO522" s="9"/>
      <c r="CP522" s="9"/>
      <c r="CS522" s="9"/>
      <c r="CT522" s="9"/>
      <c r="CZ522" s="9"/>
      <c r="DA522" s="9"/>
      <c r="DD522" s="9"/>
      <c r="DE522" s="9"/>
      <c r="DK522" s="9"/>
      <c r="DL522" s="9"/>
      <c r="DO522" s="9"/>
      <c r="DP522" s="9"/>
      <c r="DU522" s="8"/>
      <c r="DX522" s="9"/>
      <c r="EE522" s="9"/>
    </row>
    <row r="523" spans="2:135" ht="12.75" x14ac:dyDescent="0.2">
      <c r="B523" s="6"/>
      <c r="K523" s="25"/>
      <c r="L523" s="9"/>
      <c r="M523" s="9"/>
      <c r="W523" s="9"/>
      <c r="X523" s="9"/>
      <c r="AJ523" s="9"/>
      <c r="AL523" s="9"/>
      <c r="AM523" s="9"/>
      <c r="AP523" s="9"/>
      <c r="AQ523" s="9"/>
      <c r="AW523" s="9"/>
      <c r="AX523" s="9"/>
      <c r="BA523" s="9"/>
      <c r="BB523" s="9"/>
      <c r="BH523" s="9"/>
      <c r="BI523" s="9"/>
      <c r="BL523" s="9"/>
      <c r="BM523" s="9"/>
      <c r="BS523" s="9"/>
      <c r="BT523" s="9"/>
      <c r="BW523" s="9"/>
      <c r="BX523" s="9"/>
      <c r="CD523" s="9"/>
      <c r="CE523" s="9"/>
      <c r="CH523" s="9"/>
      <c r="CI523" s="9"/>
      <c r="CO523" s="9"/>
      <c r="CP523" s="9"/>
      <c r="CS523" s="9"/>
      <c r="CT523" s="9"/>
      <c r="CZ523" s="9"/>
      <c r="DA523" s="9"/>
      <c r="DD523" s="9"/>
      <c r="DE523" s="9"/>
      <c r="DK523" s="9"/>
      <c r="DL523" s="9"/>
      <c r="DO523" s="9"/>
      <c r="DP523" s="9"/>
      <c r="DU523" s="8"/>
      <c r="DX523" s="9"/>
      <c r="EE523" s="9"/>
    </row>
    <row r="524" spans="2:135" ht="12.75" x14ac:dyDescent="0.2">
      <c r="B524" s="6"/>
      <c r="K524" s="25"/>
      <c r="L524" s="9"/>
      <c r="M524" s="9"/>
      <c r="W524" s="9"/>
      <c r="X524" s="9"/>
      <c r="AJ524" s="9"/>
      <c r="AL524" s="9"/>
      <c r="AM524" s="9"/>
      <c r="AP524" s="9"/>
      <c r="AQ524" s="9"/>
      <c r="AW524" s="9"/>
      <c r="AX524" s="9"/>
      <c r="BA524" s="9"/>
      <c r="BB524" s="9"/>
      <c r="BH524" s="9"/>
      <c r="BI524" s="9"/>
      <c r="BL524" s="9"/>
      <c r="BM524" s="9"/>
      <c r="BS524" s="9"/>
      <c r="BT524" s="9"/>
      <c r="BW524" s="9"/>
      <c r="BX524" s="9"/>
      <c r="CD524" s="9"/>
      <c r="CE524" s="9"/>
      <c r="CH524" s="9"/>
      <c r="CI524" s="9"/>
      <c r="CO524" s="9"/>
      <c r="CP524" s="9"/>
      <c r="CS524" s="9"/>
      <c r="CT524" s="9"/>
      <c r="CZ524" s="9"/>
      <c r="DA524" s="9"/>
      <c r="DD524" s="9"/>
      <c r="DE524" s="9"/>
      <c r="DK524" s="9"/>
      <c r="DL524" s="9"/>
      <c r="DO524" s="9"/>
      <c r="DP524" s="9"/>
      <c r="DU524" s="8"/>
      <c r="DX524" s="9"/>
      <c r="EE524" s="9"/>
    </row>
    <row r="525" spans="2:135" ht="12.75" x14ac:dyDescent="0.2">
      <c r="B525" s="6"/>
      <c r="K525" s="25"/>
      <c r="L525" s="9"/>
      <c r="M525" s="9"/>
      <c r="W525" s="9"/>
      <c r="X525" s="9"/>
      <c r="AJ525" s="9"/>
      <c r="AL525" s="9"/>
      <c r="AM525" s="9"/>
      <c r="AP525" s="9"/>
      <c r="AQ525" s="9"/>
      <c r="AW525" s="9"/>
      <c r="AX525" s="9"/>
      <c r="BA525" s="9"/>
      <c r="BB525" s="9"/>
      <c r="BH525" s="9"/>
      <c r="BI525" s="9"/>
      <c r="BL525" s="9"/>
      <c r="BM525" s="9"/>
      <c r="BS525" s="9"/>
      <c r="BT525" s="9"/>
      <c r="BW525" s="9"/>
      <c r="BX525" s="9"/>
      <c r="CD525" s="9"/>
      <c r="CE525" s="9"/>
      <c r="CH525" s="9"/>
      <c r="CI525" s="9"/>
      <c r="CO525" s="9"/>
      <c r="CP525" s="9"/>
      <c r="CS525" s="9"/>
      <c r="CT525" s="9"/>
      <c r="CZ525" s="9"/>
      <c r="DA525" s="9"/>
      <c r="DD525" s="9"/>
      <c r="DE525" s="9"/>
      <c r="DK525" s="9"/>
      <c r="DL525" s="9"/>
      <c r="DO525" s="9"/>
      <c r="DP525" s="9"/>
      <c r="DU525" s="8"/>
      <c r="DX525" s="9"/>
      <c r="EE525" s="9"/>
    </row>
    <row r="526" spans="2:135" ht="12.75" x14ac:dyDescent="0.2">
      <c r="B526" s="6"/>
      <c r="K526" s="25"/>
      <c r="L526" s="9"/>
      <c r="M526" s="9"/>
      <c r="W526" s="9"/>
      <c r="X526" s="9"/>
      <c r="AJ526" s="9"/>
      <c r="AL526" s="9"/>
      <c r="AM526" s="9"/>
      <c r="AP526" s="9"/>
      <c r="AQ526" s="9"/>
      <c r="AW526" s="9"/>
      <c r="AX526" s="9"/>
      <c r="BA526" s="9"/>
      <c r="BB526" s="9"/>
      <c r="BH526" s="9"/>
      <c r="BI526" s="9"/>
      <c r="BL526" s="9"/>
      <c r="BM526" s="9"/>
      <c r="BS526" s="9"/>
      <c r="BT526" s="9"/>
      <c r="BW526" s="9"/>
      <c r="BX526" s="9"/>
      <c r="CD526" s="9"/>
      <c r="CE526" s="9"/>
      <c r="CH526" s="9"/>
      <c r="CI526" s="9"/>
      <c r="CO526" s="9"/>
      <c r="CP526" s="9"/>
      <c r="CS526" s="9"/>
      <c r="CT526" s="9"/>
      <c r="CZ526" s="9"/>
      <c r="DA526" s="9"/>
      <c r="DD526" s="9"/>
      <c r="DE526" s="9"/>
      <c r="DK526" s="9"/>
      <c r="DL526" s="9"/>
      <c r="DO526" s="9"/>
      <c r="DP526" s="9"/>
      <c r="DU526" s="8"/>
      <c r="DX526" s="9"/>
      <c r="EE526" s="9"/>
    </row>
    <row r="527" spans="2:135" ht="12.75" x14ac:dyDescent="0.2">
      <c r="B527" s="6"/>
      <c r="K527" s="25"/>
      <c r="L527" s="9"/>
      <c r="M527" s="9"/>
      <c r="W527" s="9"/>
      <c r="X527" s="9"/>
      <c r="AJ527" s="9"/>
      <c r="AL527" s="9"/>
      <c r="AM527" s="9"/>
      <c r="AP527" s="9"/>
      <c r="AQ527" s="9"/>
      <c r="AW527" s="9"/>
      <c r="AX527" s="9"/>
      <c r="BA527" s="9"/>
      <c r="BB527" s="9"/>
      <c r="BH527" s="9"/>
      <c r="BI527" s="9"/>
      <c r="BL527" s="9"/>
      <c r="BM527" s="9"/>
      <c r="BS527" s="9"/>
      <c r="BT527" s="9"/>
      <c r="BW527" s="9"/>
      <c r="BX527" s="9"/>
      <c r="CD527" s="9"/>
      <c r="CE527" s="9"/>
      <c r="CH527" s="9"/>
      <c r="CI527" s="9"/>
      <c r="CO527" s="9"/>
      <c r="CP527" s="9"/>
      <c r="CS527" s="9"/>
      <c r="CT527" s="9"/>
      <c r="CZ527" s="9"/>
      <c r="DA527" s="9"/>
      <c r="DD527" s="9"/>
      <c r="DE527" s="9"/>
      <c r="DK527" s="9"/>
      <c r="DL527" s="9"/>
      <c r="DO527" s="9"/>
      <c r="DP527" s="9"/>
      <c r="DU527" s="8"/>
      <c r="DX527" s="9"/>
      <c r="EE527" s="9"/>
    </row>
    <row r="528" spans="2:135" ht="12.75" x14ac:dyDescent="0.2">
      <c r="B528" s="6"/>
      <c r="K528" s="25"/>
      <c r="L528" s="9"/>
      <c r="M528" s="9"/>
      <c r="W528" s="9"/>
      <c r="X528" s="9"/>
      <c r="AJ528" s="9"/>
      <c r="AL528" s="9"/>
      <c r="AM528" s="9"/>
      <c r="AP528" s="9"/>
      <c r="AQ528" s="9"/>
      <c r="AW528" s="9"/>
      <c r="AX528" s="9"/>
      <c r="BA528" s="9"/>
      <c r="BB528" s="9"/>
      <c r="BH528" s="9"/>
      <c r="BI528" s="9"/>
      <c r="BL528" s="9"/>
      <c r="BM528" s="9"/>
      <c r="BS528" s="9"/>
      <c r="BT528" s="9"/>
      <c r="BW528" s="9"/>
      <c r="BX528" s="9"/>
      <c r="CD528" s="9"/>
      <c r="CE528" s="9"/>
      <c r="CH528" s="9"/>
      <c r="CI528" s="9"/>
      <c r="CO528" s="9"/>
      <c r="CP528" s="9"/>
      <c r="CS528" s="9"/>
      <c r="CT528" s="9"/>
      <c r="CZ528" s="9"/>
      <c r="DA528" s="9"/>
      <c r="DD528" s="9"/>
      <c r="DE528" s="9"/>
      <c r="DK528" s="9"/>
      <c r="DL528" s="9"/>
      <c r="DO528" s="9"/>
      <c r="DP528" s="9"/>
      <c r="DU528" s="8"/>
      <c r="DX528" s="9"/>
      <c r="EE528" s="9"/>
    </row>
    <row r="529" spans="2:135" ht="12.75" x14ac:dyDescent="0.2">
      <c r="B529" s="6"/>
      <c r="K529" s="25"/>
      <c r="L529" s="9"/>
      <c r="M529" s="9"/>
      <c r="W529" s="9"/>
      <c r="X529" s="9"/>
      <c r="AJ529" s="9"/>
      <c r="AL529" s="9"/>
      <c r="AM529" s="9"/>
      <c r="AP529" s="9"/>
      <c r="AQ529" s="9"/>
      <c r="AW529" s="9"/>
      <c r="AX529" s="9"/>
      <c r="BA529" s="9"/>
      <c r="BB529" s="9"/>
      <c r="BH529" s="9"/>
      <c r="BI529" s="9"/>
      <c r="BL529" s="9"/>
      <c r="BM529" s="9"/>
      <c r="BS529" s="9"/>
      <c r="BT529" s="9"/>
      <c r="BW529" s="9"/>
      <c r="BX529" s="9"/>
      <c r="CD529" s="9"/>
      <c r="CE529" s="9"/>
      <c r="CH529" s="9"/>
      <c r="CI529" s="9"/>
      <c r="CO529" s="9"/>
      <c r="CP529" s="9"/>
      <c r="CS529" s="9"/>
      <c r="CT529" s="9"/>
      <c r="CZ529" s="9"/>
      <c r="DA529" s="9"/>
      <c r="DD529" s="9"/>
      <c r="DE529" s="9"/>
      <c r="DK529" s="9"/>
      <c r="DL529" s="9"/>
      <c r="DO529" s="9"/>
      <c r="DP529" s="9"/>
      <c r="DU529" s="8"/>
      <c r="DX529" s="9"/>
      <c r="EE529" s="9"/>
    </row>
    <row r="530" spans="2:135" ht="12.75" x14ac:dyDescent="0.2">
      <c r="B530" s="6"/>
      <c r="K530" s="25"/>
      <c r="L530" s="9"/>
      <c r="M530" s="9"/>
      <c r="W530" s="9"/>
      <c r="X530" s="9"/>
      <c r="AJ530" s="9"/>
      <c r="AL530" s="9"/>
      <c r="AM530" s="9"/>
      <c r="AP530" s="9"/>
      <c r="AQ530" s="9"/>
      <c r="AW530" s="9"/>
      <c r="AX530" s="9"/>
      <c r="BA530" s="9"/>
      <c r="BB530" s="9"/>
      <c r="BH530" s="9"/>
      <c r="BI530" s="9"/>
      <c r="BL530" s="9"/>
      <c r="BM530" s="9"/>
      <c r="BS530" s="9"/>
      <c r="BT530" s="9"/>
      <c r="BW530" s="9"/>
      <c r="BX530" s="9"/>
      <c r="CD530" s="9"/>
      <c r="CE530" s="9"/>
      <c r="CH530" s="9"/>
      <c r="CI530" s="9"/>
      <c r="CO530" s="9"/>
      <c r="CP530" s="9"/>
      <c r="CS530" s="9"/>
      <c r="CT530" s="9"/>
      <c r="CZ530" s="9"/>
      <c r="DA530" s="9"/>
      <c r="DD530" s="9"/>
      <c r="DE530" s="9"/>
      <c r="DK530" s="9"/>
      <c r="DL530" s="9"/>
      <c r="DO530" s="9"/>
      <c r="DP530" s="9"/>
      <c r="DU530" s="8"/>
      <c r="DX530" s="9"/>
      <c r="EE530" s="9"/>
    </row>
    <row r="531" spans="2:135" ht="12.75" x14ac:dyDescent="0.2">
      <c r="B531" s="6"/>
      <c r="K531" s="25"/>
      <c r="L531" s="9"/>
      <c r="M531" s="9"/>
      <c r="W531" s="9"/>
      <c r="X531" s="9"/>
      <c r="AJ531" s="9"/>
      <c r="AL531" s="9"/>
      <c r="AM531" s="9"/>
      <c r="AP531" s="9"/>
      <c r="AQ531" s="9"/>
      <c r="AW531" s="9"/>
      <c r="AX531" s="9"/>
      <c r="BA531" s="9"/>
      <c r="BB531" s="9"/>
      <c r="BH531" s="9"/>
      <c r="BI531" s="9"/>
      <c r="BL531" s="9"/>
      <c r="BM531" s="9"/>
      <c r="BS531" s="9"/>
      <c r="BT531" s="9"/>
      <c r="BW531" s="9"/>
      <c r="BX531" s="9"/>
      <c r="CD531" s="9"/>
      <c r="CE531" s="9"/>
      <c r="CH531" s="9"/>
      <c r="CI531" s="9"/>
      <c r="CO531" s="9"/>
      <c r="CP531" s="9"/>
      <c r="CS531" s="9"/>
      <c r="CT531" s="9"/>
      <c r="CZ531" s="9"/>
      <c r="DA531" s="9"/>
      <c r="DD531" s="9"/>
      <c r="DE531" s="9"/>
      <c r="DK531" s="9"/>
      <c r="DL531" s="9"/>
      <c r="DO531" s="9"/>
      <c r="DP531" s="9"/>
      <c r="DU531" s="8"/>
      <c r="DX531" s="9"/>
      <c r="EE531" s="9"/>
    </row>
    <row r="532" spans="2:135" ht="12.75" x14ac:dyDescent="0.2">
      <c r="B532" s="6"/>
      <c r="K532" s="25"/>
      <c r="L532" s="9"/>
      <c r="M532" s="9"/>
      <c r="W532" s="9"/>
      <c r="X532" s="9"/>
      <c r="AJ532" s="9"/>
      <c r="AL532" s="9"/>
      <c r="AM532" s="9"/>
      <c r="AP532" s="9"/>
      <c r="AQ532" s="9"/>
      <c r="AW532" s="9"/>
      <c r="AX532" s="9"/>
      <c r="BA532" s="9"/>
      <c r="BB532" s="9"/>
      <c r="BH532" s="9"/>
      <c r="BI532" s="9"/>
      <c r="BL532" s="9"/>
      <c r="BM532" s="9"/>
      <c r="BS532" s="9"/>
      <c r="BT532" s="9"/>
      <c r="BW532" s="9"/>
      <c r="BX532" s="9"/>
      <c r="CD532" s="9"/>
      <c r="CE532" s="9"/>
      <c r="CH532" s="9"/>
      <c r="CI532" s="9"/>
      <c r="CO532" s="9"/>
      <c r="CP532" s="9"/>
      <c r="CS532" s="9"/>
      <c r="CT532" s="9"/>
      <c r="CZ532" s="9"/>
      <c r="DA532" s="9"/>
      <c r="DD532" s="9"/>
      <c r="DE532" s="9"/>
      <c r="DK532" s="9"/>
      <c r="DL532" s="9"/>
      <c r="DO532" s="9"/>
      <c r="DP532" s="9"/>
      <c r="DU532" s="8"/>
      <c r="DX532" s="9"/>
      <c r="EE532" s="9"/>
    </row>
    <row r="533" spans="2:135" ht="12.75" x14ac:dyDescent="0.2">
      <c r="B533" s="6"/>
      <c r="K533" s="25"/>
      <c r="L533" s="9"/>
      <c r="M533" s="9"/>
      <c r="W533" s="9"/>
      <c r="X533" s="9"/>
      <c r="AJ533" s="9"/>
      <c r="AL533" s="9"/>
      <c r="AM533" s="9"/>
      <c r="AP533" s="9"/>
      <c r="AQ533" s="9"/>
      <c r="AW533" s="9"/>
      <c r="AX533" s="9"/>
      <c r="BA533" s="9"/>
      <c r="BB533" s="9"/>
      <c r="BH533" s="9"/>
      <c r="BI533" s="9"/>
      <c r="BL533" s="9"/>
      <c r="BM533" s="9"/>
      <c r="BS533" s="9"/>
      <c r="BT533" s="9"/>
      <c r="BW533" s="9"/>
      <c r="BX533" s="9"/>
      <c r="CD533" s="9"/>
      <c r="CE533" s="9"/>
      <c r="CH533" s="9"/>
      <c r="CI533" s="9"/>
      <c r="CO533" s="9"/>
      <c r="CP533" s="9"/>
      <c r="CS533" s="9"/>
      <c r="CT533" s="9"/>
      <c r="CZ533" s="9"/>
      <c r="DA533" s="9"/>
      <c r="DD533" s="9"/>
      <c r="DE533" s="9"/>
      <c r="DK533" s="9"/>
      <c r="DL533" s="9"/>
      <c r="DO533" s="9"/>
      <c r="DP533" s="9"/>
      <c r="DU533" s="8"/>
      <c r="DX533" s="9"/>
      <c r="EE533" s="9"/>
    </row>
    <row r="534" spans="2:135" ht="12.75" x14ac:dyDescent="0.2">
      <c r="B534" s="6"/>
      <c r="K534" s="25"/>
      <c r="L534" s="9"/>
      <c r="M534" s="9"/>
      <c r="W534" s="9"/>
      <c r="X534" s="9"/>
      <c r="AJ534" s="9"/>
      <c r="AL534" s="9"/>
      <c r="AM534" s="9"/>
      <c r="AP534" s="9"/>
      <c r="AQ534" s="9"/>
      <c r="AW534" s="9"/>
      <c r="AX534" s="9"/>
      <c r="BA534" s="9"/>
      <c r="BB534" s="9"/>
      <c r="BH534" s="9"/>
      <c r="BI534" s="9"/>
      <c r="BL534" s="9"/>
      <c r="BM534" s="9"/>
      <c r="BS534" s="9"/>
      <c r="BT534" s="9"/>
      <c r="BW534" s="9"/>
      <c r="BX534" s="9"/>
      <c r="CD534" s="9"/>
      <c r="CE534" s="9"/>
      <c r="CH534" s="9"/>
      <c r="CI534" s="9"/>
      <c r="CO534" s="9"/>
      <c r="CP534" s="9"/>
      <c r="CS534" s="9"/>
      <c r="CT534" s="9"/>
      <c r="CZ534" s="9"/>
      <c r="DA534" s="9"/>
      <c r="DD534" s="9"/>
      <c r="DE534" s="9"/>
      <c r="DK534" s="9"/>
      <c r="DL534" s="9"/>
      <c r="DO534" s="9"/>
      <c r="DP534" s="9"/>
      <c r="DU534" s="8"/>
      <c r="DX534" s="9"/>
      <c r="EE534" s="9"/>
    </row>
    <row r="535" spans="2:135" ht="12.75" x14ac:dyDescent="0.2">
      <c r="B535" s="6"/>
      <c r="K535" s="25"/>
      <c r="L535" s="9"/>
      <c r="M535" s="9"/>
      <c r="W535" s="9"/>
      <c r="X535" s="9"/>
      <c r="AJ535" s="9"/>
      <c r="AL535" s="9"/>
      <c r="AM535" s="9"/>
      <c r="AP535" s="9"/>
      <c r="AQ535" s="9"/>
      <c r="AW535" s="9"/>
      <c r="AX535" s="9"/>
      <c r="BA535" s="9"/>
      <c r="BB535" s="9"/>
      <c r="BH535" s="9"/>
      <c r="BI535" s="9"/>
      <c r="BL535" s="9"/>
      <c r="BM535" s="9"/>
      <c r="BS535" s="9"/>
      <c r="BT535" s="9"/>
      <c r="BW535" s="9"/>
      <c r="BX535" s="9"/>
      <c r="CD535" s="9"/>
      <c r="CE535" s="9"/>
      <c r="CH535" s="9"/>
      <c r="CI535" s="9"/>
      <c r="CO535" s="9"/>
      <c r="CP535" s="9"/>
      <c r="CS535" s="9"/>
      <c r="CT535" s="9"/>
      <c r="CZ535" s="9"/>
      <c r="DA535" s="9"/>
      <c r="DD535" s="9"/>
      <c r="DE535" s="9"/>
      <c r="DK535" s="9"/>
      <c r="DL535" s="9"/>
      <c r="DO535" s="9"/>
      <c r="DP535" s="9"/>
      <c r="DU535" s="8"/>
      <c r="DX535" s="9"/>
      <c r="EE535" s="9"/>
    </row>
    <row r="536" spans="2:135" ht="12.75" x14ac:dyDescent="0.2">
      <c r="B536" s="6"/>
      <c r="K536" s="25"/>
      <c r="L536" s="9"/>
      <c r="M536" s="9"/>
      <c r="W536" s="9"/>
      <c r="X536" s="9"/>
      <c r="AJ536" s="9"/>
      <c r="AL536" s="9"/>
      <c r="AM536" s="9"/>
      <c r="AP536" s="9"/>
      <c r="AQ536" s="9"/>
      <c r="AW536" s="9"/>
      <c r="AX536" s="9"/>
      <c r="BA536" s="9"/>
      <c r="BB536" s="9"/>
      <c r="BH536" s="9"/>
      <c r="BI536" s="9"/>
      <c r="BL536" s="9"/>
      <c r="BM536" s="9"/>
      <c r="BS536" s="9"/>
      <c r="BT536" s="9"/>
      <c r="BW536" s="9"/>
      <c r="BX536" s="9"/>
      <c r="CD536" s="9"/>
      <c r="CE536" s="9"/>
      <c r="CH536" s="9"/>
      <c r="CI536" s="9"/>
      <c r="CO536" s="9"/>
      <c r="CP536" s="9"/>
      <c r="CS536" s="9"/>
      <c r="CT536" s="9"/>
      <c r="CZ536" s="9"/>
      <c r="DA536" s="9"/>
      <c r="DD536" s="9"/>
      <c r="DE536" s="9"/>
      <c r="DK536" s="9"/>
      <c r="DL536" s="9"/>
      <c r="DO536" s="9"/>
      <c r="DP536" s="9"/>
      <c r="DU536" s="8"/>
      <c r="DX536" s="9"/>
      <c r="EE536" s="9"/>
    </row>
    <row r="537" spans="2:135" ht="12.75" x14ac:dyDescent="0.2">
      <c r="B537" s="6"/>
      <c r="K537" s="25"/>
      <c r="L537" s="9"/>
      <c r="M537" s="9"/>
      <c r="W537" s="9"/>
      <c r="X537" s="9"/>
      <c r="AJ537" s="9"/>
      <c r="AL537" s="9"/>
      <c r="AM537" s="9"/>
      <c r="AP537" s="9"/>
      <c r="AQ537" s="9"/>
      <c r="AW537" s="9"/>
      <c r="AX537" s="9"/>
      <c r="BA537" s="9"/>
      <c r="BB537" s="9"/>
      <c r="BH537" s="9"/>
      <c r="BI537" s="9"/>
      <c r="BL537" s="9"/>
      <c r="BM537" s="9"/>
      <c r="BS537" s="9"/>
      <c r="BT537" s="9"/>
      <c r="BW537" s="9"/>
      <c r="BX537" s="9"/>
      <c r="CD537" s="9"/>
      <c r="CE537" s="9"/>
      <c r="CH537" s="9"/>
      <c r="CI537" s="9"/>
      <c r="CO537" s="9"/>
      <c r="CP537" s="9"/>
      <c r="CS537" s="9"/>
      <c r="CT537" s="9"/>
      <c r="CZ537" s="9"/>
      <c r="DA537" s="9"/>
      <c r="DD537" s="9"/>
      <c r="DE537" s="9"/>
      <c r="DK537" s="9"/>
      <c r="DL537" s="9"/>
      <c r="DO537" s="9"/>
      <c r="DP537" s="9"/>
      <c r="DU537" s="8"/>
      <c r="DX537" s="9"/>
      <c r="EE537" s="9"/>
    </row>
    <row r="538" spans="2:135" ht="12.75" x14ac:dyDescent="0.2">
      <c r="B538" s="6"/>
      <c r="K538" s="25"/>
      <c r="L538" s="9"/>
      <c r="M538" s="9"/>
      <c r="W538" s="9"/>
      <c r="X538" s="9"/>
      <c r="AJ538" s="9"/>
      <c r="AL538" s="9"/>
      <c r="AM538" s="9"/>
      <c r="AP538" s="9"/>
      <c r="AQ538" s="9"/>
      <c r="AW538" s="9"/>
      <c r="AX538" s="9"/>
      <c r="BA538" s="9"/>
      <c r="BB538" s="9"/>
      <c r="BH538" s="9"/>
      <c r="BI538" s="9"/>
      <c r="BL538" s="9"/>
      <c r="BM538" s="9"/>
      <c r="BS538" s="9"/>
      <c r="BT538" s="9"/>
      <c r="BW538" s="9"/>
      <c r="BX538" s="9"/>
      <c r="CD538" s="9"/>
      <c r="CE538" s="9"/>
      <c r="CH538" s="9"/>
      <c r="CI538" s="9"/>
      <c r="CO538" s="9"/>
      <c r="CP538" s="9"/>
      <c r="CS538" s="9"/>
      <c r="CT538" s="9"/>
      <c r="CZ538" s="9"/>
      <c r="DA538" s="9"/>
      <c r="DD538" s="9"/>
      <c r="DE538" s="9"/>
      <c r="DK538" s="9"/>
      <c r="DL538" s="9"/>
      <c r="DO538" s="9"/>
      <c r="DP538" s="9"/>
      <c r="DU538" s="8"/>
      <c r="DX538" s="9"/>
      <c r="EE538" s="9"/>
    </row>
    <row r="539" spans="2:135" ht="12.75" x14ac:dyDescent="0.2">
      <c r="B539" s="6"/>
      <c r="K539" s="25"/>
      <c r="L539" s="9"/>
      <c r="M539" s="9"/>
      <c r="W539" s="9"/>
      <c r="X539" s="9"/>
      <c r="AJ539" s="9"/>
      <c r="AL539" s="9"/>
      <c r="AM539" s="9"/>
      <c r="AP539" s="9"/>
      <c r="AQ539" s="9"/>
      <c r="AW539" s="9"/>
      <c r="AX539" s="9"/>
      <c r="BA539" s="9"/>
      <c r="BB539" s="9"/>
      <c r="BH539" s="9"/>
      <c r="BI539" s="9"/>
      <c r="BL539" s="9"/>
      <c r="BM539" s="9"/>
      <c r="BS539" s="9"/>
      <c r="BT539" s="9"/>
      <c r="BW539" s="9"/>
      <c r="BX539" s="9"/>
      <c r="CD539" s="9"/>
      <c r="CE539" s="9"/>
      <c r="CH539" s="9"/>
      <c r="CI539" s="9"/>
      <c r="CO539" s="9"/>
      <c r="CP539" s="9"/>
      <c r="CS539" s="9"/>
      <c r="CT539" s="9"/>
      <c r="CZ539" s="9"/>
      <c r="DA539" s="9"/>
      <c r="DD539" s="9"/>
      <c r="DE539" s="9"/>
      <c r="DK539" s="9"/>
      <c r="DL539" s="9"/>
      <c r="DO539" s="9"/>
      <c r="DP539" s="9"/>
      <c r="DU539" s="8"/>
      <c r="DX539" s="9"/>
      <c r="EE539" s="9"/>
    </row>
    <row r="540" spans="2:135" ht="12.75" x14ac:dyDescent="0.2">
      <c r="B540" s="6"/>
      <c r="K540" s="25"/>
      <c r="L540" s="9"/>
      <c r="M540" s="9"/>
      <c r="W540" s="9"/>
      <c r="X540" s="9"/>
      <c r="AJ540" s="9"/>
      <c r="AL540" s="9"/>
      <c r="AM540" s="9"/>
      <c r="AP540" s="9"/>
      <c r="AQ540" s="9"/>
      <c r="AW540" s="9"/>
      <c r="AX540" s="9"/>
      <c r="BA540" s="9"/>
      <c r="BB540" s="9"/>
      <c r="BH540" s="9"/>
      <c r="BI540" s="9"/>
      <c r="BL540" s="9"/>
      <c r="BM540" s="9"/>
      <c r="BS540" s="9"/>
      <c r="BT540" s="9"/>
      <c r="BW540" s="9"/>
      <c r="BX540" s="9"/>
      <c r="CD540" s="9"/>
      <c r="CE540" s="9"/>
      <c r="CH540" s="9"/>
      <c r="CI540" s="9"/>
      <c r="CO540" s="9"/>
      <c r="CP540" s="9"/>
      <c r="CS540" s="9"/>
      <c r="CT540" s="9"/>
      <c r="CZ540" s="9"/>
      <c r="DA540" s="9"/>
      <c r="DD540" s="9"/>
      <c r="DE540" s="9"/>
      <c r="DK540" s="9"/>
      <c r="DL540" s="9"/>
      <c r="DO540" s="9"/>
      <c r="DP540" s="9"/>
      <c r="DU540" s="8"/>
      <c r="DX540" s="9"/>
      <c r="EE540" s="9"/>
    </row>
    <row r="541" spans="2:135" ht="12.75" x14ac:dyDescent="0.2">
      <c r="B541" s="6"/>
      <c r="K541" s="25"/>
      <c r="L541" s="9"/>
      <c r="M541" s="9"/>
      <c r="W541" s="9"/>
      <c r="X541" s="9"/>
      <c r="AJ541" s="9"/>
      <c r="AL541" s="9"/>
      <c r="AM541" s="9"/>
      <c r="AP541" s="9"/>
      <c r="AQ541" s="9"/>
      <c r="AW541" s="9"/>
      <c r="AX541" s="9"/>
      <c r="BA541" s="9"/>
      <c r="BB541" s="9"/>
      <c r="BH541" s="9"/>
      <c r="BI541" s="9"/>
      <c r="BL541" s="9"/>
      <c r="BM541" s="9"/>
      <c r="BS541" s="9"/>
      <c r="BT541" s="9"/>
      <c r="BW541" s="9"/>
      <c r="BX541" s="9"/>
      <c r="CD541" s="9"/>
      <c r="CE541" s="9"/>
      <c r="CH541" s="9"/>
      <c r="CI541" s="9"/>
      <c r="CO541" s="9"/>
      <c r="CP541" s="9"/>
      <c r="CS541" s="9"/>
      <c r="CT541" s="9"/>
      <c r="CZ541" s="9"/>
      <c r="DA541" s="9"/>
      <c r="DD541" s="9"/>
      <c r="DE541" s="9"/>
      <c r="DK541" s="9"/>
      <c r="DL541" s="9"/>
      <c r="DO541" s="9"/>
      <c r="DP541" s="9"/>
      <c r="DU541" s="8"/>
      <c r="DX541" s="9"/>
      <c r="EE541" s="9"/>
    </row>
    <row r="542" spans="2:135" ht="12.75" x14ac:dyDescent="0.2">
      <c r="B542" s="6"/>
      <c r="K542" s="25"/>
      <c r="L542" s="9"/>
      <c r="M542" s="9"/>
      <c r="W542" s="9"/>
      <c r="X542" s="9"/>
      <c r="AJ542" s="9"/>
      <c r="AL542" s="9"/>
      <c r="AM542" s="9"/>
      <c r="AP542" s="9"/>
      <c r="AQ542" s="9"/>
      <c r="AW542" s="9"/>
      <c r="AX542" s="9"/>
      <c r="BA542" s="9"/>
      <c r="BB542" s="9"/>
      <c r="BH542" s="9"/>
      <c r="BI542" s="9"/>
      <c r="BL542" s="9"/>
      <c r="BM542" s="9"/>
      <c r="BS542" s="9"/>
      <c r="BT542" s="9"/>
      <c r="BW542" s="9"/>
      <c r="BX542" s="9"/>
      <c r="CD542" s="9"/>
      <c r="CE542" s="9"/>
      <c r="CH542" s="9"/>
      <c r="CI542" s="9"/>
      <c r="CO542" s="9"/>
      <c r="CP542" s="9"/>
      <c r="CS542" s="9"/>
      <c r="CT542" s="9"/>
      <c r="CZ542" s="9"/>
      <c r="DA542" s="9"/>
      <c r="DD542" s="9"/>
      <c r="DE542" s="9"/>
      <c r="DK542" s="9"/>
      <c r="DL542" s="9"/>
      <c r="DO542" s="9"/>
      <c r="DP542" s="9"/>
      <c r="DU542" s="8"/>
      <c r="DX542" s="9"/>
      <c r="EE542" s="9"/>
    </row>
    <row r="543" spans="2:135" ht="12.75" x14ac:dyDescent="0.2">
      <c r="B543" s="6"/>
      <c r="K543" s="25"/>
      <c r="L543" s="9"/>
      <c r="M543" s="9"/>
      <c r="W543" s="9"/>
      <c r="X543" s="9"/>
      <c r="AJ543" s="9"/>
      <c r="AL543" s="9"/>
      <c r="AM543" s="9"/>
      <c r="AP543" s="9"/>
      <c r="AQ543" s="9"/>
      <c r="AW543" s="9"/>
      <c r="AX543" s="9"/>
      <c r="BA543" s="9"/>
      <c r="BB543" s="9"/>
      <c r="BH543" s="9"/>
      <c r="BI543" s="9"/>
      <c r="BL543" s="9"/>
      <c r="BM543" s="9"/>
      <c r="BS543" s="9"/>
      <c r="BT543" s="9"/>
      <c r="BW543" s="9"/>
      <c r="BX543" s="9"/>
      <c r="CD543" s="9"/>
      <c r="CE543" s="9"/>
      <c r="CH543" s="9"/>
      <c r="CI543" s="9"/>
      <c r="CO543" s="9"/>
      <c r="CP543" s="9"/>
      <c r="CS543" s="9"/>
      <c r="CT543" s="9"/>
      <c r="CZ543" s="9"/>
      <c r="DA543" s="9"/>
      <c r="DD543" s="9"/>
      <c r="DE543" s="9"/>
      <c r="DK543" s="9"/>
      <c r="DL543" s="9"/>
      <c r="DO543" s="9"/>
      <c r="DP543" s="9"/>
      <c r="DU543" s="8"/>
      <c r="DX543" s="9"/>
      <c r="EE543" s="9"/>
    </row>
    <row r="544" spans="2:135" ht="12.75" x14ac:dyDescent="0.2">
      <c r="B544" s="6"/>
      <c r="K544" s="25"/>
      <c r="L544" s="9"/>
      <c r="M544" s="9"/>
      <c r="W544" s="9"/>
      <c r="X544" s="9"/>
      <c r="AJ544" s="9"/>
      <c r="AL544" s="9"/>
      <c r="AM544" s="9"/>
      <c r="AP544" s="9"/>
      <c r="AQ544" s="9"/>
      <c r="AW544" s="9"/>
      <c r="AX544" s="9"/>
      <c r="BA544" s="9"/>
      <c r="BB544" s="9"/>
      <c r="BH544" s="9"/>
      <c r="BI544" s="9"/>
      <c r="BL544" s="9"/>
      <c r="BM544" s="9"/>
      <c r="BS544" s="9"/>
      <c r="BT544" s="9"/>
      <c r="BW544" s="9"/>
      <c r="BX544" s="9"/>
      <c r="CD544" s="9"/>
      <c r="CE544" s="9"/>
      <c r="CH544" s="9"/>
      <c r="CI544" s="9"/>
      <c r="CO544" s="9"/>
      <c r="CP544" s="9"/>
      <c r="CS544" s="9"/>
      <c r="CT544" s="9"/>
      <c r="CZ544" s="9"/>
      <c r="DA544" s="9"/>
      <c r="DD544" s="9"/>
      <c r="DE544" s="9"/>
      <c r="DK544" s="9"/>
      <c r="DL544" s="9"/>
      <c r="DO544" s="9"/>
      <c r="DP544" s="9"/>
      <c r="DU544" s="8"/>
      <c r="DX544" s="9"/>
      <c r="EE544" s="9"/>
    </row>
    <row r="545" spans="2:135" ht="12.75" x14ac:dyDescent="0.2">
      <c r="B545" s="6"/>
      <c r="K545" s="25"/>
      <c r="L545" s="9"/>
      <c r="M545" s="9"/>
      <c r="W545" s="9"/>
      <c r="X545" s="9"/>
      <c r="AJ545" s="9"/>
      <c r="AL545" s="9"/>
      <c r="AM545" s="9"/>
      <c r="AP545" s="9"/>
      <c r="AQ545" s="9"/>
      <c r="AW545" s="9"/>
      <c r="AX545" s="9"/>
      <c r="BA545" s="9"/>
      <c r="BB545" s="9"/>
      <c r="BH545" s="9"/>
      <c r="BI545" s="9"/>
      <c r="BL545" s="9"/>
      <c r="BM545" s="9"/>
      <c r="BS545" s="9"/>
      <c r="BT545" s="9"/>
      <c r="BW545" s="9"/>
      <c r="BX545" s="9"/>
      <c r="CD545" s="9"/>
      <c r="CE545" s="9"/>
      <c r="CH545" s="9"/>
      <c r="CI545" s="9"/>
      <c r="CO545" s="9"/>
      <c r="CP545" s="9"/>
      <c r="CS545" s="9"/>
      <c r="CT545" s="9"/>
      <c r="CZ545" s="9"/>
      <c r="DA545" s="9"/>
      <c r="DD545" s="9"/>
      <c r="DE545" s="9"/>
      <c r="DK545" s="9"/>
      <c r="DL545" s="9"/>
      <c r="DO545" s="9"/>
      <c r="DP545" s="9"/>
      <c r="DU545" s="8"/>
      <c r="DX545" s="9"/>
      <c r="EE545" s="9"/>
    </row>
    <row r="546" spans="2:135" ht="12.75" x14ac:dyDescent="0.2">
      <c r="B546" s="6"/>
      <c r="K546" s="25"/>
      <c r="L546" s="9"/>
      <c r="M546" s="9"/>
      <c r="W546" s="9"/>
      <c r="X546" s="9"/>
      <c r="AJ546" s="9"/>
      <c r="AL546" s="9"/>
      <c r="AM546" s="9"/>
      <c r="AP546" s="9"/>
      <c r="AQ546" s="9"/>
      <c r="AW546" s="9"/>
      <c r="AX546" s="9"/>
      <c r="BA546" s="9"/>
      <c r="BB546" s="9"/>
      <c r="BH546" s="9"/>
      <c r="BI546" s="9"/>
      <c r="BL546" s="9"/>
      <c r="BM546" s="9"/>
      <c r="BS546" s="9"/>
      <c r="BT546" s="9"/>
      <c r="BW546" s="9"/>
      <c r="BX546" s="9"/>
      <c r="CD546" s="9"/>
      <c r="CE546" s="9"/>
      <c r="CH546" s="9"/>
      <c r="CI546" s="9"/>
      <c r="CO546" s="9"/>
      <c r="CP546" s="9"/>
      <c r="CS546" s="9"/>
      <c r="CT546" s="9"/>
      <c r="CZ546" s="9"/>
      <c r="DA546" s="9"/>
      <c r="DD546" s="9"/>
      <c r="DE546" s="9"/>
      <c r="DK546" s="9"/>
      <c r="DL546" s="9"/>
      <c r="DO546" s="9"/>
      <c r="DP546" s="9"/>
      <c r="DU546" s="8"/>
      <c r="DX546" s="9"/>
      <c r="EE546" s="9"/>
    </row>
    <row r="547" spans="2:135" ht="12.75" x14ac:dyDescent="0.2">
      <c r="B547" s="6"/>
      <c r="K547" s="25"/>
      <c r="L547" s="9"/>
      <c r="M547" s="9"/>
      <c r="W547" s="9"/>
      <c r="X547" s="9"/>
      <c r="AJ547" s="9"/>
      <c r="AL547" s="9"/>
      <c r="AM547" s="9"/>
      <c r="AP547" s="9"/>
      <c r="AQ547" s="9"/>
      <c r="AW547" s="9"/>
      <c r="AX547" s="9"/>
      <c r="BA547" s="9"/>
      <c r="BB547" s="9"/>
      <c r="BH547" s="9"/>
      <c r="BI547" s="9"/>
      <c r="BL547" s="9"/>
      <c r="BM547" s="9"/>
      <c r="BS547" s="9"/>
      <c r="BT547" s="9"/>
      <c r="BW547" s="9"/>
      <c r="BX547" s="9"/>
      <c r="CD547" s="9"/>
      <c r="CE547" s="9"/>
      <c r="CH547" s="9"/>
      <c r="CI547" s="9"/>
      <c r="CO547" s="9"/>
      <c r="CP547" s="9"/>
      <c r="CS547" s="9"/>
      <c r="CT547" s="9"/>
      <c r="CZ547" s="9"/>
      <c r="DA547" s="9"/>
      <c r="DD547" s="9"/>
      <c r="DE547" s="9"/>
      <c r="DK547" s="9"/>
      <c r="DL547" s="9"/>
      <c r="DO547" s="9"/>
      <c r="DP547" s="9"/>
      <c r="DU547" s="8"/>
      <c r="DX547" s="9"/>
      <c r="EE547" s="9"/>
    </row>
    <row r="548" spans="2:135" ht="12.75" x14ac:dyDescent="0.2">
      <c r="B548" s="6"/>
      <c r="K548" s="25"/>
      <c r="L548" s="9"/>
      <c r="M548" s="9"/>
      <c r="W548" s="9"/>
      <c r="X548" s="9"/>
      <c r="AJ548" s="9"/>
      <c r="AL548" s="9"/>
      <c r="AM548" s="9"/>
      <c r="AP548" s="9"/>
      <c r="AQ548" s="9"/>
      <c r="AW548" s="9"/>
      <c r="AX548" s="9"/>
      <c r="BA548" s="9"/>
      <c r="BB548" s="9"/>
      <c r="BH548" s="9"/>
      <c r="BI548" s="9"/>
      <c r="BL548" s="9"/>
      <c r="BM548" s="9"/>
      <c r="BS548" s="9"/>
      <c r="BT548" s="9"/>
      <c r="BW548" s="9"/>
      <c r="BX548" s="9"/>
      <c r="CD548" s="9"/>
      <c r="CE548" s="9"/>
      <c r="CH548" s="9"/>
      <c r="CI548" s="9"/>
      <c r="CO548" s="9"/>
      <c r="CP548" s="9"/>
      <c r="CS548" s="9"/>
      <c r="CT548" s="9"/>
      <c r="CZ548" s="9"/>
      <c r="DA548" s="9"/>
      <c r="DD548" s="9"/>
      <c r="DE548" s="9"/>
      <c r="DK548" s="9"/>
      <c r="DL548" s="9"/>
      <c r="DO548" s="9"/>
      <c r="DP548" s="9"/>
      <c r="DU548" s="8"/>
      <c r="DX548" s="9"/>
      <c r="EE548" s="9"/>
    </row>
    <row r="549" spans="2:135" ht="12.75" x14ac:dyDescent="0.2">
      <c r="B549" s="6"/>
      <c r="K549" s="25"/>
      <c r="L549" s="9"/>
      <c r="M549" s="9"/>
      <c r="W549" s="9"/>
      <c r="X549" s="9"/>
      <c r="AJ549" s="9"/>
      <c r="AL549" s="9"/>
      <c r="AM549" s="9"/>
      <c r="AP549" s="9"/>
      <c r="AQ549" s="9"/>
      <c r="AW549" s="9"/>
      <c r="AX549" s="9"/>
      <c r="BA549" s="9"/>
      <c r="BB549" s="9"/>
      <c r="BH549" s="9"/>
      <c r="BI549" s="9"/>
      <c r="BL549" s="9"/>
      <c r="BM549" s="9"/>
      <c r="BS549" s="9"/>
      <c r="BT549" s="9"/>
      <c r="BW549" s="9"/>
      <c r="BX549" s="9"/>
      <c r="CD549" s="9"/>
      <c r="CE549" s="9"/>
      <c r="CH549" s="9"/>
      <c r="CI549" s="9"/>
      <c r="CO549" s="9"/>
      <c r="CP549" s="9"/>
      <c r="CS549" s="9"/>
      <c r="CT549" s="9"/>
      <c r="CZ549" s="9"/>
      <c r="DA549" s="9"/>
      <c r="DD549" s="9"/>
      <c r="DE549" s="9"/>
      <c r="DK549" s="9"/>
      <c r="DL549" s="9"/>
      <c r="DO549" s="9"/>
      <c r="DP549" s="9"/>
      <c r="DU549" s="8"/>
      <c r="DX549" s="9"/>
      <c r="EE549" s="9"/>
    </row>
    <row r="550" spans="2:135" ht="12.75" x14ac:dyDescent="0.2">
      <c r="B550" s="6"/>
      <c r="K550" s="25"/>
      <c r="L550" s="9"/>
      <c r="M550" s="9"/>
      <c r="W550" s="9"/>
      <c r="X550" s="9"/>
      <c r="AJ550" s="9"/>
      <c r="AL550" s="9"/>
      <c r="AM550" s="9"/>
      <c r="AP550" s="9"/>
      <c r="AQ550" s="9"/>
      <c r="AW550" s="9"/>
      <c r="AX550" s="9"/>
      <c r="BA550" s="9"/>
      <c r="BB550" s="9"/>
      <c r="BH550" s="9"/>
      <c r="BI550" s="9"/>
      <c r="BL550" s="9"/>
      <c r="BM550" s="9"/>
      <c r="BS550" s="9"/>
      <c r="BT550" s="9"/>
      <c r="BW550" s="9"/>
      <c r="BX550" s="9"/>
      <c r="CD550" s="9"/>
      <c r="CE550" s="9"/>
      <c r="CH550" s="9"/>
      <c r="CI550" s="9"/>
      <c r="CO550" s="9"/>
      <c r="CP550" s="9"/>
      <c r="CS550" s="9"/>
      <c r="CT550" s="9"/>
      <c r="CZ550" s="9"/>
      <c r="DA550" s="9"/>
      <c r="DD550" s="9"/>
      <c r="DE550" s="9"/>
      <c r="DK550" s="9"/>
      <c r="DL550" s="9"/>
      <c r="DO550" s="9"/>
      <c r="DP550" s="9"/>
      <c r="DU550" s="8"/>
      <c r="DX550" s="9"/>
      <c r="EE550" s="9"/>
    </row>
    <row r="551" spans="2:135" ht="12.75" x14ac:dyDescent="0.2">
      <c r="B551" s="6"/>
      <c r="K551" s="25"/>
      <c r="L551" s="9"/>
      <c r="M551" s="9"/>
      <c r="W551" s="9"/>
      <c r="X551" s="9"/>
      <c r="AJ551" s="9"/>
      <c r="AL551" s="9"/>
      <c r="AM551" s="9"/>
      <c r="AP551" s="9"/>
      <c r="AQ551" s="9"/>
      <c r="AW551" s="9"/>
      <c r="AX551" s="9"/>
      <c r="BA551" s="9"/>
      <c r="BB551" s="9"/>
      <c r="BH551" s="9"/>
      <c r="BI551" s="9"/>
      <c r="BL551" s="9"/>
      <c r="BM551" s="9"/>
      <c r="BS551" s="9"/>
      <c r="BT551" s="9"/>
      <c r="BW551" s="9"/>
      <c r="BX551" s="9"/>
      <c r="CD551" s="9"/>
      <c r="CE551" s="9"/>
      <c r="CH551" s="9"/>
      <c r="CI551" s="9"/>
      <c r="CO551" s="9"/>
      <c r="CP551" s="9"/>
      <c r="CS551" s="9"/>
      <c r="CT551" s="9"/>
      <c r="CZ551" s="9"/>
      <c r="DA551" s="9"/>
      <c r="DD551" s="9"/>
      <c r="DE551" s="9"/>
      <c r="DK551" s="9"/>
      <c r="DL551" s="9"/>
      <c r="DO551" s="9"/>
      <c r="DP551" s="9"/>
      <c r="DU551" s="8"/>
      <c r="DX551" s="9"/>
      <c r="EE551" s="9"/>
    </row>
    <row r="552" spans="2:135" ht="12.75" x14ac:dyDescent="0.2">
      <c r="B552" s="6"/>
      <c r="K552" s="25"/>
      <c r="L552" s="9"/>
      <c r="M552" s="9"/>
      <c r="W552" s="9"/>
      <c r="X552" s="9"/>
      <c r="AJ552" s="9"/>
      <c r="AL552" s="9"/>
      <c r="AM552" s="9"/>
      <c r="AP552" s="9"/>
      <c r="AQ552" s="9"/>
      <c r="AW552" s="9"/>
      <c r="AX552" s="9"/>
      <c r="BA552" s="9"/>
      <c r="BB552" s="9"/>
      <c r="BH552" s="9"/>
      <c r="BI552" s="9"/>
      <c r="BL552" s="9"/>
      <c r="BM552" s="9"/>
      <c r="BS552" s="9"/>
      <c r="BT552" s="9"/>
      <c r="BW552" s="9"/>
      <c r="BX552" s="9"/>
      <c r="CD552" s="9"/>
      <c r="CE552" s="9"/>
      <c r="CH552" s="9"/>
      <c r="CI552" s="9"/>
      <c r="CO552" s="9"/>
      <c r="CP552" s="9"/>
      <c r="CS552" s="9"/>
      <c r="CT552" s="9"/>
      <c r="CZ552" s="9"/>
      <c r="DA552" s="9"/>
      <c r="DD552" s="9"/>
      <c r="DE552" s="9"/>
      <c r="DK552" s="9"/>
      <c r="DL552" s="9"/>
      <c r="DO552" s="9"/>
      <c r="DP552" s="9"/>
      <c r="DU552" s="8"/>
      <c r="DX552" s="9"/>
      <c r="EE552" s="9"/>
    </row>
    <row r="553" spans="2:135" ht="12.75" x14ac:dyDescent="0.2">
      <c r="B553" s="6"/>
      <c r="K553" s="25"/>
      <c r="L553" s="9"/>
      <c r="M553" s="9"/>
      <c r="W553" s="9"/>
      <c r="X553" s="9"/>
      <c r="AJ553" s="9"/>
      <c r="AL553" s="9"/>
      <c r="AM553" s="9"/>
      <c r="AP553" s="9"/>
      <c r="AQ553" s="9"/>
      <c r="AW553" s="9"/>
      <c r="AX553" s="9"/>
      <c r="BA553" s="9"/>
      <c r="BB553" s="9"/>
      <c r="BH553" s="9"/>
      <c r="BI553" s="9"/>
      <c r="BL553" s="9"/>
      <c r="BM553" s="9"/>
      <c r="BS553" s="9"/>
      <c r="BT553" s="9"/>
      <c r="BW553" s="9"/>
      <c r="BX553" s="9"/>
      <c r="CD553" s="9"/>
      <c r="CE553" s="9"/>
      <c r="CH553" s="9"/>
      <c r="CI553" s="9"/>
      <c r="CO553" s="9"/>
      <c r="CP553" s="9"/>
      <c r="CS553" s="9"/>
      <c r="CT553" s="9"/>
      <c r="CZ553" s="9"/>
      <c r="DA553" s="9"/>
      <c r="DD553" s="9"/>
      <c r="DE553" s="9"/>
      <c r="DK553" s="9"/>
      <c r="DL553" s="9"/>
      <c r="DO553" s="9"/>
      <c r="DP553" s="9"/>
      <c r="DU553" s="8"/>
      <c r="DX553" s="9"/>
      <c r="EE553" s="9"/>
    </row>
    <row r="554" spans="2:135" ht="12.75" x14ac:dyDescent="0.2">
      <c r="B554" s="6"/>
      <c r="K554" s="25"/>
      <c r="L554" s="9"/>
      <c r="M554" s="9"/>
      <c r="W554" s="9"/>
      <c r="X554" s="9"/>
      <c r="AJ554" s="9"/>
      <c r="AL554" s="9"/>
      <c r="AM554" s="9"/>
      <c r="AP554" s="9"/>
      <c r="AQ554" s="9"/>
      <c r="AW554" s="9"/>
      <c r="AX554" s="9"/>
      <c r="BA554" s="9"/>
      <c r="BB554" s="9"/>
      <c r="BH554" s="9"/>
      <c r="BI554" s="9"/>
      <c r="BL554" s="9"/>
      <c r="BM554" s="9"/>
      <c r="BS554" s="9"/>
      <c r="BT554" s="9"/>
      <c r="BW554" s="9"/>
      <c r="BX554" s="9"/>
      <c r="CD554" s="9"/>
      <c r="CE554" s="9"/>
      <c r="CH554" s="9"/>
      <c r="CI554" s="9"/>
      <c r="CO554" s="9"/>
      <c r="CP554" s="9"/>
      <c r="CS554" s="9"/>
      <c r="CT554" s="9"/>
      <c r="CZ554" s="9"/>
      <c r="DA554" s="9"/>
      <c r="DD554" s="9"/>
      <c r="DE554" s="9"/>
      <c r="DK554" s="9"/>
      <c r="DL554" s="9"/>
      <c r="DO554" s="9"/>
      <c r="DP554" s="9"/>
      <c r="DU554" s="8"/>
      <c r="DX554" s="9"/>
      <c r="EE554" s="9"/>
    </row>
    <row r="555" spans="2:135" ht="12.75" x14ac:dyDescent="0.2">
      <c r="B555" s="6"/>
      <c r="K555" s="25"/>
      <c r="L555" s="9"/>
      <c r="M555" s="9"/>
      <c r="W555" s="9"/>
      <c r="X555" s="9"/>
      <c r="AJ555" s="9"/>
      <c r="AL555" s="9"/>
      <c r="AM555" s="9"/>
      <c r="AP555" s="9"/>
      <c r="AQ555" s="9"/>
      <c r="AW555" s="9"/>
      <c r="AX555" s="9"/>
      <c r="BA555" s="9"/>
      <c r="BB555" s="9"/>
      <c r="BH555" s="9"/>
      <c r="BI555" s="9"/>
      <c r="BL555" s="9"/>
      <c r="BM555" s="9"/>
      <c r="BS555" s="9"/>
      <c r="BT555" s="9"/>
      <c r="BW555" s="9"/>
      <c r="BX555" s="9"/>
      <c r="CD555" s="9"/>
      <c r="CE555" s="9"/>
      <c r="CH555" s="9"/>
      <c r="CI555" s="9"/>
      <c r="CO555" s="9"/>
      <c r="CP555" s="9"/>
      <c r="CS555" s="9"/>
      <c r="CT555" s="9"/>
      <c r="CZ555" s="9"/>
      <c r="DA555" s="9"/>
      <c r="DD555" s="9"/>
      <c r="DE555" s="9"/>
      <c r="DK555" s="9"/>
      <c r="DL555" s="9"/>
      <c r="DO555" s="9"/>
      <c r="DP555" s="9"/>
      <c r="DU555" s="8"/>
      <c r="DX555" s="9"/>
      <c r="EE555" s="9"/>
    </row>
    <row r="556" spans="2:135" ht="12.75" x14ac:dyDescent="0.2">
      <c r="B556" s="6"/>
      <c r="K556" s="25"/>
      <c r="L556" s="9"/>
      <c r="M556" s="9"/>
      <c r="W556" s="9"/>
      <c r="X556" s="9"/>
      <c r="AJ556" s="9"/>
      <c r="AL556" s="9"/>
      <c r="AM556" s="9"/>
      <c r="AP556" s="9"/>
      <c r="AQ556" s="9"/>
      <c r="AW556" s="9"/>
      <c r="AX556" s="9"/>
      <c r="BA556" s="9"/>
      <c r="BB556" s="9"/>
      <c r="BH556" s="9"/>
      <c r="BI556" s="9"/>
      <c r="BL556" s="9"/>
      <c r="BM556" s="9"/>
      <c r="BS556" s="9"/>
      <c r="BT556" s="9"/>
      <c r="BW556" s="9"/>
      <c r="BX556" s="9"/>
      <c r="CD556" s="9"/>
      <c r="CE556" s="9"/>
      <c r="CH556" s="9"/>
      <c r="CI556" s="9"/>
      <c r="CO556" s="9"/>
      <c r="CP556" s="9"/>
      <c r="CS556" s="9"/>
      <c r="CT556" s="9"/>
      <c r="CZ556" s="9"/>
      <c r="DA556" s="9"/>
      <c r="DD556" s="9"/>
      <c r="DE556" s="9"/>
      <c r="DK556" s="9"/>
      <c r="DL556" s="9"/>
      <c r="DO556" s="9"/>
      <c r="DP556" s="9"/>
      <c r="DU556" s="8"/>
      <c r="DX556" s="9"/>
      <c r="EE556" s="9"/>
    </row>
    <row r="557" spans="2:135" ht="12.75" x14ac:dyDescent="0.2">
      <c r="B557" s="6"/>
      <c r="K557" s="25"/>
      <c r="L557" s="9"/>
      <c r="M557" s="9"/>
      <c r="W557" s="9"/>
      <c r="X557" s="9"/>
      <c r="AJ557" s="9"/>
      <c r="AL557" s="9"/>
      <c r="AM557" s="9"/>
      <c r="AP557" s="9"/>
      <c r="AQ557" s="9"/>
      <c r="AW557" s="9"/>
      <c r="AX557" s="9"/>
      <c r="BA557" s="9"/>
      <c r="BB557" s="9"/>
      <c r="BH557" s="9"/>
      <c r="BI557" s="9"/>
      <c r="BL557" s="9"/>
      <c r="BM557" s="9"/>
      <c r="BS557" s="9"/>
      <c r="BT557" s="9"/>
      <c r="BW557" s="9"/>
      <c r="BX557" s="9"/>
      <c r="CD557" s="9"/>
      <c r="CE557" s="9"/>
      <c r="CH557" s="9"/>
      <c r="CI557" s="9"/>
      <c r="CO557" s="9"/>
      <c r="CP557" s="9"/>
      <c r="CS557" s="9"/>
      <c r="CT557" s="9"/>
      <c r="CZ557" s="9"/>
      <c r="DA557" s="9"/>
      <c r="DD557" s="9"/>
      <c r="DE557" s="9"/>
      <c r="DK557" s="9"/>
      <c r="DL557" s="9"/>
      <c r="DO557" s="9"/>
      <c r="DP557" s="9"/>
      <c r="DU557" s="8"/>
      <c r="DX557" s="9"/>
      <c r="EE557" s="9"/>
    </row>
    <row r="558" spans="2:135" ht="12.75" x14ac:dyDescent="0.2">
      <c r="B558" s="6"/>
      <c r="K558" s="25"/>
      <c r="L558" s="9"/>
      <c r="M558" s="9"/>
      <c r="W558" s="9"/>
      <c r="X558" s="9"/>
      <c r="AJ558" s="9"/>
      <c r="AL558" s="9"/>
      <c r="AM558" s="9"/>
      <c r="AP558" s="9"/>
      <c r="AQ558" s="9"/>
      <c r="AW558" s="9"/>
      <c r="AX558" s="9"/>
      <c r="BA558" s="9"/>
      <c r="BB558" s="9"/>
      <c r="BH558" s="9"/>
      <c r="BI558" s="9"/>
      <c r="BL558" s="9"/>
      <c r="BM558" s="9"/>
      <c r="BS558" s="9"/>
      <c r="BT558" s="9"/>
      <c r="BW558" s="9"/>
      <c r="BX558" s="9"/>
      <c r="CD558" s="9"/>
      <c r="CE558" s="9"/>
      <c r="CH558" s="9"/>
      <c r="CI558" s="9"/>
      <c r="CO558" s="9"/>
      <c r="CP558" s="9"/>
      <c r="CS558" s="9"/>
      <c r="CT558" s="9"/>
      <c r="CZ558" s="9"/>
      <c r="DA558" s="9"/>
      <c r="DD558" s="9"/>
      <c r="DE558" s="9"/>
      <c r="DK558" s="9"/>
      <c r="DL558" s="9"/>
      <c r="DO558" s="9"/>
      <c r="DP558" s="9"/>
      <c r="DU558" s="8"/>
      <c r="DX558" s="9"/>
      <c r="EE558" s="9"/>
    </row>
    <row r="559" spans="2:135" ht="12.75" x14ac:dyDescent="0.2">
      <c r="B559" s="6"/>
      <c r="K559" s="25"/>
      <c r="L559" s="9"/>
      <c r="M559" s="9"/>
      <c r="W559" s="9"/>
      <c r="X559" s="9"/>
      <c r="AJ559" s="9"/>
      <c r="AL559" s="9"/>
      <c r="AM559" s="9"/>
      <c r="AP559" s="9"/>
      <c r="AQ559" s="9"/>
      <c r="AW559" s="9"/>
      <c r="AX559" s="9"/>
      <c r="BA559" s="9"/>
      <c r="BB559" s="9"/>
      <c r="BH559" s="9"/>
      <c r="BI559" s="9"/>
      <c r="BL559" s="9"/>
      <c r="BM559" s="9"/>
      <c r="BS559" s="9"/>
      <c r="BT559" s="9"/>
      <c r="BW559" s="9"/>
      <c r="BX559" s="9"/>
      <c r="CD559" s="9"/>
      <c r="CE559" s="9"/>
      <c r="CH559" s="9"/>
      <c r="CI559" s="9"/>
      <c r="CO559" s="9"/>
      <c r="CP559" s="9"/>
      <c r="CS559" s="9"/>
      <c r="CT559" s="9"/>
      <c r="CZ559" s="9"/>
      <c r="DA559" s="9"/>
      <c r="DD559" s="9"/>
      <c r="DE559" s="9"/>
      <c r="DK559" s="9"/>
      <c r="DL559" s="9"/>
      <c r="DO559" s="9"/>
      <c r="DP559" s="9"/>
      <c r="DU559" s="8"/>
      <c r="DX559" s="9"/>
      <c r="EE559" s="9"/>
    </row>
    <row r="560" spans="2:135" ht="12.75" x14ac:dyDescent="0.2">
      <c r="B560" s="6"/>
      <c r="K560" s="25"/>
      <c r="L560" s="9"/>
      <c r="M560" s="9"/>
      <c r="W560" s="9"/>
      <c r="X560" s="9"/>
      <c r="AJ560" s="9"/>
      <c r="AL560" s="9"/>
      <c r="AM560" s="9"/>
      <c r="AP560" s="9"/>
      <c r="AQ560" s="9"/>
      <c r="AW560" s="9"/>
      <c r="AX560" s="9"/>
      <c r="BA560" s="9"/>
      <c r="BB560" s="9"/>
      <c r="BH560" s="9"/>
      <c r="BI560" s="9"/>
      <c r="BL560" s="9"/>
      <c r="BM560" s="9"/>
      <c r="BS560" s="9"/>
      <c r="BT560" s="9"/>
      <c r="BW560" s="9"/>
      <c r="BX560" s="9"/>
      <c r="CD560" s="9"/>
      <c r="CE560" s="9"/>
      <c r="CH560" s="9"/>
      <c r="CI560" s="9"/>
      <c r="CO560" s="9"/>
      <c r="CP560" s="9"/>
      <c r="CS560" s="9"/>
      <c r="CT560" s="9"/>
      <c r="CZ560" s="9"/>
      <c r="DA560" s="9"/>
      <c r="DD560" s="9"/>
      <c r="DE560" s="9"/>
      <c r="DK560" s="9"/>
      <c r="DL560" s="9"/>
      <c r="DO560" s="9"/>
      <c r="DP560" s="9"/>
      <c r="DU560" s="8"/>
      <c r="DX560" s="9"/>
      <c r="EE560" s="9"/>
    </row>
    <row r="561" spans="2:135" ht="12.75" x14ac:dyDescent="0.2">
      <c r="B561" s="6"/>
      <c r="K561" s="25"/>
      <c r="L561" s="9"/>
      <c r="M561" s="9"/>
      <c r="W561" s="9"/>
      <c r="X561" s="9"/>
      <c r="AJ561" s="9"/>
      <c r="AL561" s="9"/>
      <c r="AM561" s="9"/>
      <c r="AP561" s="9"/>
      <c r="AQ561" s="9"/>
      <c r="AW561" s="9"/>
      <c r="AX561" s="9"/>
      <c r="BA561" s="9"/>
      <c r="BB561" s="9"/>
      <c r="BH561" s="9"/>
      <c r="BI561" s="9"/>
      <c r="BL561" s="9"/>
      <c r="BM561" s="9"/>
      <c r="BS561" s="9"/>
      <c r="BT561" s="9"/>
      <c r="BW561" s="9"/>
      <c r="BX561" s="9"/>
      <c r="CD561" s="9"/>
      <c r="CE561" s="9"/>
      <c r="CH561" s="9"/>
      <c r="CI561" s="9"/>
      <c r="CO561" s="9"/>
      <c r="CP561" s="9"/>
      <c r="CS561" s="9"/>
      <c r="CT561" s="9"/>
      <c r="CZ561" s="9"/>
      <c r="DA561" s="9"/>
      <c r="DD561" s="9"/>
      <c r="DE561" s="9"/>
      <c r="DK561" s="9"/>
      <c r="DL561" s="9"/>
      <c r="DO561" s="9"/>
      <c r="DP561" s="9"/>
      <c r="DU561" s="8"/>
      <c r="DX561" s="9"/>
      <c r="EE561" s="9"/>
    </row>
    <row r="562" spans="2:135" ht="12.75" x14ac:dyDescent="0.2">
      <c r="B562" s="6"/>
      <c r="K562" s="25"/>
      <c r="L562" s="9"/>
      <c r="M562" s="9"/>
      <c r="W562" s="9"/>
      <c r="X562" s="9"/>
      <c r="AJ562" s="9"/>
      <c r="AL562" s="9"/>
      <c r="AM562" s="9"/>
      <c r="AP562" s="9"/>
      <c r="AQ562" s="9"/>
      <c r="AW562" s="9"/>
      <c r="AX562" s="9"/>
      <c r="BA562" s="9"/>
      <c r="BB562" s="9"/>
      <c r="BH562" s="9"/>
      <c r="BI562" s="9"/>
      <c r="BL562" s="9"/>
      <c r="BM562" s="9"/>
      <c r="BS562" s="9"/>
      <c r="BT562" s="9"/>
      <c r="BW562" s="9"/>
      <c r="BX562" s="9"/>
      <c r="CD562" s="9"/>
      <c r="CE562" s="9"/>
      <c r="CH562" s="9"/>
      <c r="CI562" s="9"/>
      <c r="CO562" s="9"/>
      <c r="CP562" s="9"/>
      <c r="CS562" s="9"/>
      <c r="CT562" s="9"/>
      <c r="CZ562" s="9"/>
      <c r="DA562" s="9"/>
      <c r="DD562" s="9"/>
      <c r="DE562" s="9"/>
      <c r="DK562" s="9"/>
      <c r="DL562" s="9"/>
      <c r="DO562" s="9"/>
      <c r="DP562" s="9"/>
      <c r="DU562" s="8"/>
      <c r="DX562" s="9"/>
      <c r="EE562" s="9"/>
    </row>
    <row r="563" spans="2:135" ht="12.75" x14ac:dyDescent="0.2">
      <c r="B563" s="6"/>
      <c r="K563" s="25"/>
      <c r="L563" s="9"/>
      <c r="M563" s="9"/>
      <c r="W563" s="9"/>
      <c r="X563" s="9"/>
      <c r="AJ563" s="9"/>
      <c r="AL563" s="9"/>
      <c r="AM563" s="9"/>
      <c r="AP563" s="9"/>
      <c r="AQ563" s="9"/>
      <c r="AW563" s="9"/>
      <c r="AX563" s="9"/>
      <c r="BA563" s="9"/>
      <c r="BB563" s="9"/>
      <c r="BH563" s="9"/>
      <c r="BI563" s="9"/>
      <c r="BL563" s="9"/>
      <c r="BM563" s="9"/>
      <c r="BS563" s="9"/>
      <c r="BT563" s="9"/>
      <c r="BW563" s="9"/>
      <c r="BX563" s="9"/>
      <c r="CD563" s="9"/>
      <c r="CE563" s="9"/>
      <c r="CH563" s="9"/>
      <c r="CI563" s="9"/>
      <c r="CO563" s="9"/>
      <c r="CP563" s="9"/>
      <c r="CS563" s="9"/>
      <c r="CT563" s="9"/>
      <c r="CZ563" s="9"/>
      <c r="DA563" s="9"/>
      <c r="DD563" s="9"/>
      <c r="DE563" s="9"/>
      <c r="DK563" s="9"/>
      <c r="DL563" s="9"/>
      <c r="DO563" s="9"/>
      <c r="DP563" s="9"/>
      <c r="DU563" s="8"/>
      <c r="DX563" s="9"/>
      <c r="EE563" s="9"/>
    </row>
    <row r="564" spans="2:135" ht="12.75" x14ac:dyDescent="0.2">
      <c r="B564" s="6"/>
      <c r="K564" s="25"/>
      <c r="L564" s="9"/>
      <c r="M564" s="9"/>
      <c r="W564" s="9"/>
      <c r="X564" s="9"/>
      <c r="AJ564" s="9"/>
      <c r="AL564" s="9"/>
      <c r="AM564" s="9"/>
      <c r="AP564" s="9"/>
      <c r="AQ564" s="9"/>
      <c r="AW564" s="9"/>
      <c r="AX564" s="9"/>
      <c r="BA564" s="9"/>
      <c r="BB564" s="9"/>
      <c r="BH564" s="9"/>
      <c r="BI564" s="9"/>
      <c r="BL564" s="9"/>
      <c r="BM564" s="9"/>
      <c r="BS564" s="9"/>
      <c r="BT564" s="9"/>
      <c r="BW564" s="9"/>
      <c r="BX564" s="9"/>
      <c r="CD564" s="9"/>
      <c r="CE564" s="9"/>
      <c r="CH564" s="9"/>
      <c r="CI564" s="9"/>
      <c r="CO564" s="9"/>
      <c r="CP564" s="9"/>
      <c r="CS564" s="9"/>
      <c r="CT564" s="9"/>
      <c r="CZ564" s="9"/>
      <c r="DA564" s="9"/>
      <c r="DD564" s="9"/>
      <c r="DE564" s="9"/>
      <c r="DK564" s="9"/>
      <c r="DL564" s="9"/>
      <c r="DO564" s="9"/>
      <c r="DP564" s="9"/>
      <c r="DU564" s="8"/>
      <c r="DX564" s="9"/>
      <c r="EE564" s="9"/>
    </row>
    <row r="565" spans="2:135" ht="12.75" x14ac:dyDescent="0.2">
      <c r="B565" s="6"/>
      <c r="K565" s="25"/>
      <c r="L565" s="9"/>
      <c r="M565" s="9"/>
      <c r="W565" s="9"/>
      <c r="X565" s="9"/>
      <c r="AJ565" s="9"/>
      <c r="AL565" s="9"/>
      <c r="AM565" s="9"/>
      <c r="AP565" s="9"/>
      <c r="AQ565" s="9"/>
      <c r="AW565" s="9"/>
      <c r="AX565" s="9"/>
      <c r="BA565" s="9"/>
      <c r="BB565" s="9"/>
      <c r="BH565" s="9"/>
      <c r="BI565" s="9"/>
      <c r="BL565" s="9"/>
      <c r="BM565" s="9"/>
      <c r="BS565" s="9"/>
      <c r="BT565" s="9"/>
      <c r="BW565" s="9"/>
      <c r="BX565" s="9"/>
      <c r="CD565" s="9"/>
      <c r="CE565" s="9"/>
      <c r="CH565" s="9"/>
      <c r="CI565" s="9"/>
      <c r="CO565" s="9"/>
      <c r="CP565" s="9"/>
      <c r="CS565" s="9"/>
      <c r="CT565" s="9"/>
      <c r="CZ565" s="9"/>
      <c r="DA565" s="9"/>
      <c r="DD565" s="9"/>
      <c r="DE565" s="9"/>
      <c r="DK565" s="9"/>
      <c r="DL565" s="9"/>
      <c r="DO565" s="9"/>
      <c r="DP565" s="9"/>
      <c r="DU565" s="8"/>
      <c r="DX565" s="9"/>
      <c r="EE565" s="9"/>
    </row>
    <row r="566" spans="2:135" ht="12.75" x14ac:dyDescent="0.2">
      <c r="B566" s="6"/>
      <c r="K566" s="25"/>
      <c r="L566" s="9"/>
      <c r="M566" s="9"/>
      <c r="W566" s="9"/>
      <c r="X566" s="9"/>
      <c r="AJ566" s="9"/>
      <c r="AL566" s="9"/>
      <c r="AM566" s="9"/>
      <c r="AP566" s="9"/>
      <c r="AQ566" s="9"/>
      <c r="AW566" s="9"/>
      <c r="AX566" s="9"/>
      <c r="BA566" s="9"/>
      <c r="BB566" s="9"/>
      <c r="BH566" s="9"/>
      <c r="BI566" s="9"/>
      <c r="BL566" s="9"/>
      <c r="BM566" s="9"/>
      <c r="BS566" s="9"/>
      <c r="BT566" s="9"/>
      <c r="BW566" s="9"/>
      <c r="BX566" s="9"/>
      <c r="CD566" s="9"/>
      <c r="CE566" s="9"/>
      <c r="CH566" s="9"/>
      <c r="CI566" s="9"/>
      <c r="CO566" s="9"/>
      <c r="CP566" s="9"/>
      <c r="CS566" s="9"/>
      <c r="CT566" s="9"/>
      <c r="CZ566" s="9"/>
      <c r="DA566" s="9"/>
      <c r="DD566" s="9"/>
      <c r="DE566" s="9"/>
      <c r="DK566" s="9"/>
      <c r="DL566" s="9"/>
      <c r="DO566" s="9"/>
      <c r="DP566" s="9"/>
      <c r="DU566" s="8"/>
      <c r="DX566" s="9"/>
      <c r="EE566" s="9"/>
    </row>
    <row r="567" spans="2:135" ht="12.75" x14ac:dyDescent="0.2">
      <c r="B567" s="6"/>
      <c r="K567" s="25"/>
      <c r="L567" s="9"/>
      <c r="M567" s="9"/>
      <c r="W567" s="9"/>
      <c r="X567" s="9"/>
      <c r="AJ567" s="9"/>
      <c r="AL567" s="9"/>
      <c r="AM567" s="9"/>
      <c r="AP567" s="9"/>
      <c r="AQ567" s="9"/>
      <c r="AW567" s="9"/>
      <c r="AX567" s="9"/>
      <c r="BA567" s="9"/>
      <c r="BB567" s="9"/>
      <c r="BH567" s="9"/>
      <c r="BI567" s="9"/>
      <c r="BL567" s="9"/>
      <c r="BM567" s="9"/>
      <c r="BS567" s="9"/>
      <c r="BT567" s="9"/>
      <c r="BW567" s="9"/>
      <c r="BX567" s="9"/>
      <c r="CD567" s="9"/>
      <c r="CE567" s="9"/>
      <c r="CH567" s="9"/>
      <c r="CI567" s="9"/>
      <c r="CO567" s="9"/>
      <c r="CP567" s="9"/>
      <c r="CS567" s="9"/>
      <c r="CT567" s="9"/>
      <c r="CZ567" s="9"/>
      <c r="DA567" s="9"/>
      <c r="DD567" s="9"/>
      <c r="DE567" s="9"/>
      <c r="DK567" s="9"/>
      <c r="DL567" s="9"/>
      <c r="DO567" s="9"/>
      <c r="DP567" s="9"/>
      <c r="DU567" s="8"/>
      <c r="DX567" s="9"/>
      <c r="EE567" s="9"/>
    </row>
    <row r="568" spans="2:135" ht="12.75" x14ac:dyDescent="0.2">
      <c r="B568" s="6"/>
      <c r="K568" s="25"/>
      <c r="L568" s="9"/>
      <c r="M568" s="9"/>
      <c r="W568" s="9"/>
      <c r="X568" s="9"/>
      <c r="AJ568" s="9"/>
      <c r="AL568" s="9"/>
      <c r="AM568" s="9"/>
      <c r="AP568" s="9"/>
      <c r="AQ568" s="9"/>
      <c r="AW568" s="9"/>
      <c r="AX568" s="9"/>
      <c r="BA568" s="9"/>
      <c r="BB568" s="9"/>
      <c r="BH568" s="9"/>
      <c r="BI568" s="9"/>
      <c r="BL568" s="9"/>
      <c r="BM568" s="9"/>
      <c r="BS568" s="9"/>
      <c r="BT568" s="9"/>
      <c r="BW568" s="9"/>
      <c r="BX568" s="9"/>
      <c r="CD568" s="9"/>
      <c r="CE568" s="9"/>
      <c r="CH568" s="9"/>
      <c r="CI568" s="9"/>
      <c r="CO568" s="9"/>
      <c r="CP568" s="9"/>
      <c r="CS568" s="9"/>
      <c r="CT568" s="9"/>
      <c r="CZ568" s="9"/>
      <c r="DA568" s="9"/>
      <c r="DD568" s="9"/>
      <c r="DE568" s="9"/>
      <c r="DK568" s="9"/>
      <c r="DL568" s="9"/>
      <c r="DO568" s="9"/>
      <c r="DP568" s="9"/>
      <c r="DU568" s="8"/>
      <c r="DX568" s="9"/>
      <c r="EE568" s="9"/>
    </row>
    <row r="569" spans="2:135" ht="12.75" x14ac:dyDescent="0.2">
      <c r="B569" s="6"/>
      <c r="K569" s="25"/>
      <c r="L569" s="9"/>
      <c r="M569" s="9"/>
      <c r="W569" s="9"/>
      <c r="X569" s="9"/>
      <c r="AJ569" s="9"/>
      <c r="AL569" s="9"/>
      <c r="AM569" s="9"/>
      <c r="AP569" s="9"/>
      <c r="AQ569" s="9"/>
      <c r="AW569" s="9"/>
      <c r="AX569" s="9"/>
      <c r="BA569" s="9"/>
      <c r="BB569" s="9"/>
      <c r="BH569" s="9"/>
      <c r="BI569" s="9"/>
      <c r="BL569" s="9"/>
      <c r="BM569" s="9"/>
      <c r="BS569" s="9"/>
      <c r="BT569" s="9"/>
      <c r="BW569" s="9"/>
      <c r="BX569" s="9"/>
      <c r="CD569" s="9"/>
      <c r="CE569" s="9"/>
      <c r="CH569" s="9"/>
      <c r="CI569" s="9"/>
      <c r="CO569" s="9"/>
      <c r="CP569" s="9"/>
      <c r="CS569" s="9"/>
      <c r="CT569" s="9"/>
      <c r="CZ569" s="9"/>
      <c r="DA569" s="9"/>
      <c r="DD569" s="9"/>
      <c r="DE569" s="9"/>
      <c r="DK569" s="9"/>
      <c r="DL569" s="9"/>
      <c r="DO569" s="9"/>
      <c r="DP569" s="9"/>
      <c r="DU569" s="8"/>
      <c r="DX569" s="9"/>
      <c r="EE569" s="9"/>
    </row>
    <row r="570" spans="2:135" ht="12.75" x14ac:dyDescent="0.2">
      <c r="B570" s="6"/>
      <c r="K570" s="25"/>
      <c r="L570" s="9"/>
      <c r="M570" s="9"/>
      <c r="W570" s="9"/>
      <c r="X570" s="9"/>
      <c r="AJ570" s="9"/>
      <c r="AL570" s="9"/>
      <c r="AM570" s="9"/>
      <c r="AP570" s="9"/>
      <c r="AQ570" s="9"/>
      <c r="AW570" s="9"/>
      <c r="AX570" s="9"/>
      <c r="BA570" s="9"/>
      <c r="BB570" s="9"/>
      <c r="BH570" s="9"/>
      <c r="BI570" s="9"/>
      <c r="BL570" s="9"/>
      <c r="BM570" s="9"/>
      <c r="BS570" s="9"/>
      <c r="BT570" s="9"/>
      <c r="BW570" s="9"/>
      <c r="BX570" s="9"/>
      <c r="CD570" s="9"/>
      <c r="CE570" s="9"/>
      <c r="CH570" s="9"/>
      <c r="CI570" s="9"/>
      <c r="CO570" s="9"/>
      <c r="CP570" s="9"/>
      <c r="CS570" s="9"/>
      <c r="CT570" s="9"/>
      <c r="CZ570" s="9"/>
      <c r="DA570" s="9"/>
      <c r="DD570" s="9"/>
      <c r="DE570" s="9"/>
      <c r="DK570" s="9"/>
      <c r="DL570" s="9"/>
      <c r="DO570" s="9"/>
      <c r="DP570" s="9"/>
      <c r="DU570" s="8"/>
      <c r="DX570" s="9"/>
      <c r="EE570" s="9"/>
    </row>
    <row r="571" spans="2:135" ht="12.75" x14ac:dyDescent="0.2">
      <c r="B571" s="6"/>
      <c r="K571" s="25"/>
      <c r="L571" s="9"/>
      <c r="M571" s="9"/>
      <c r="W571" s="9"/>
      <c r="X571" s="9"/>
      <c r="AJ571" s="9"/>
      <c r="AL571" s="9"/>
      <c r="AM571" s="9"/>
      <c r="AP571" s="9"/>
      <c r="AQ571" s="9"/>
      <c r="AW571" s="9"/>
      <c r="AX571" s="9"/>
      <c r="BA571" s="9"/>
      <c r="BB571" s="9"/>
      <c r="BH571" s="9"/>
      <c r="BI571" s="9"/>
      <c r="BL571" s="9"/>
      <c r="BM571" s="9"/>
      <c r="BS571" s="9"/>
      <c r="BT571" s="9"/>
      <c r="BW571" s="9"/>
      <c r="BX571" s="9"/>
      <c r="CD571" s="9"/>
      <c r="CE571" s="9"/>
      <c r="CH571" s="9"/>
      <c r="CI571" s="9"/>
      <c r="CO571" s="9"/>
      <c r="CP571" s="9"/>
      <c r="CS571" s="9"/>
      <c r="CT571" s="9"/>
      <c r="CZ571" s="9"/>
      <c r="DA571" s="9"/>
      <c r="DD571" s="9"/>
      <c r="DE571" s="9"/>
      <c r="DK571" s="9"/>
      <c r="DL571" s="9"/>
      <c r="DO571" s="9"/>
      <c r="DP571" s="9"/>
      <c r="DU571" s="8"/>
      <c r="DX571" s="9"/>
      <c r="EE571" s="9"/>
    </row>
    <row r="572" spans="2:135" ht="12.75" x14ac:dyDescent="0.2">
      <c r="B572" s="6"/>
      <c r="K572" s="25"/>
      <c r="L572" s="9"/>
      <c r="M572" s="9"/>
      <c r="W572" s="9"/>
      <c r="X572" s="9"/>
      <c r="AJ572" s="9"/>
      <c r="AL572" s="9"/>
      <c r="AM572" s="9"/>
      <c r="AP572" s="9"/>
      <c r="AQ572" s="9"/>
      <c r="AW572" s="9"/>
      <c r="AX572" s="9"/>
      <c r="BA572" s="9"/>
      <c r="BB572" s="9"/>
      <c r="BH572" s="9"/>
      <c r="BI572" s="9"/>
      <c r="BL572" s="9"/>
      <c r="BM572" s="9"/>
      <c r="BS572" s="9"/>
      <c r="BT572" s="9"/>
      <c r="BW572" s="9"/>
      <c r="BX572" s="9"/>
      <c r="CD572" s="9"/>
      <c r="CE572" s="9"/>
      <c r="CH572" s="9"/>
      <c r="CI572" s="9"/>
      <c r="CO572" s="9"/>
      <c r="CP572" s="9"/>
      <c r="CS572" s="9"/>
      <c r="CT572" s="9"/>
      <c r="CZ572" s="9"/>
      <c r="DA572" s="9"/>
      <c r="DD572" s="9"/>
      <c r="DE572" s="9"/>
      <c r="DK572" s="9"/>
      <c r="DL572" s="9"/>
      <c r="DO572" s="9"/>
      <c r="DP572" s="9"/>
      <c r="DU572" s="8"/>
      <c r="DX572" s="9"/>
      <c r="EE572" s="9"/>
    </row>
    <row r="573" spans="2:135" ht="12.75" x14ac:dyDescent="0.2">
      <c r="B573" s="6"/>
      <c r="K573" s="25"/>
      <c r="L573" s="9"/>
      <c r="M573" s="9"/>
      <c r="W573" s="9"/>
      <c r="X573" s="9"/>
      <c r="AJ573" s="9"/>
      <c r="AL573" s="9"/>
      <c r="AM573" s="9"/>
      <c r="AP573" s="9"/>
      <c r="AQ573" s="9"/>
      <c r="AW573" s="9"/>
      <c r="AX573" s="9"/>
      <c r="BA573" s="9"/>
      <c r="BB573" s="9"/>
      <c r="BH573" s="9"/>
      <c r="BI573" s="9"/>
      <c r="BL573" s="9"/>
      <c r="BM573" s="9"/>
      <c r="BS573" s="9"/>
      <c r="BT573" s="9"/>
      <c r="BW573" s="9"/>
      <c r="BX573" s="9"/>
      <c r="CD573" s="9"/>
      <c r="CE573" s="9"/>
      <c r="CH573" s="9"/>
      <c r="CI573" s="9"/>
      <c r="CO573" s="9"/>
      <c r="CP573" s="9"/>
      <c r="CS573" s="9"/>
      <c r="CT573" s="9"/>
      <c r="CZ573" s="9"/>
      <c r="DA573" s="9"/>
      <c r="DD573" s="9"/>
      <c r="DE573" s="9"/>
      <c r="DK573" s="9"/>
      <c r="DL573" s="9"/>
      <c r="DO573" s="9"/>
      <c r="DP573" s="9"/>
      <c r="DU573" s="8"/>
      <c r="DX573" s="9"/>
      <c r="EE573" s="9"/>
    </row>
    <row r="574" spans="2:135" ht="12.75" x14ac:dyDescent="0.2">
      <c r="B574" s="6"/>
      <c r="K574" s="25"/>
      <c r="L574" s="9"/>
      <c r="M574" s="9"/>
      <c r="W574" s="9"/>
      <c r="X574" s="9"/>
      <c r="AJ574" s="9"/>
      <c r="AL574" s="9"/>
      <c r="AM574" s="9"/>
      <c r="AP574" s="9"/>
      <c r="AQ574" s="9"/>
      <c r="AW574" s="9"/>
      <c r="AX574" s="9"/>
      <c r="BA574" s="9"/>
      <c r="BB574" s="9"/>
      <c r="BH574" s="9"/>
      <c r="BI574" s="9"/>
      <c r="BL574" s="9"/>
      <c r="BM574" s="9"/>
      <c r="BS574" s="9"/>
      <c r="BT574" s="9"/>
      <c r="BW574" s="9"/>
      <c r="BX574" s="9"/>
      <c r="CD574" s="9"/>
      <c r="CE574" s="9"/>
      <c r="CH574" s="9"/>
      <c r="CI574" s="9"/>
      <c r="CO574" s="9"/>
      <c r="CP574" s="9"/>
      <c r="CS574" s="9"/>
      <c r="CT574" s="9"/>
      <c r="CZ574" s="9"/>
      <c r="DA574" s="9"/>
      <c r="DD574" s="9"/>
      <c r="DE574" s="9"/>
      <c r="DK574" s="9"/>
      <c r="DL574" s="9"/>
      <c r="DO574" s="9"/>
      <c r="DP574" s="9"/>
      <c r="DU574" s="8"/>
      <c r="DX574" s="9"/>
      <c r="EE574" s="9"/>
    </row>
    <row r="575" spans="2:135" ht="12.75" x14ac:dyDescent="0.2">
      <c r="B575" s="6"/>
      <c r="K575" s="25"/>
      <c r="L575" s="9"/>
      <c r="M575" s="9"/>
      <c r="W575" s="9"/>
      <c r="X575" s="9"/>
      <c r="AJ575" s="9"/>
      <c r="AL575" s="9"/>
      <c r="AM575" s="9"/>
      <c r="AP575" s="9"/>
      <c r="AQ575" s="9"/>
      <c r="AW575" s="9"/>
      <c r="AX575" s="9"/>
      <c r="BA575" s="9"/>
      <c r="BB575" s="9"/>
      <c r="BH575" s="9"/>
      <c r="BI575" s="9"/>
      <c r="BL575" s="9"/>
      <c r="BM575" s="9"/>
      <c r="BS575" s="9"/>
      <c r="BT575" s="9"/>
      <c r="BW575" s="9"/>
      <c r="BX575" s="9"/>
      <c r="CD575" s="9"/>
      <c r="CE575" s="9"/>
      <c r="CH575" s="9"/>
      <c r="CI575" s="9"/>
      <c r="CO575" s="9"/>
      <c r="CP575" s="9"/>
      <c r="CS575" s="9"/>
      <c r="CT575" s="9"/>
      <c r="CZ575" s="9"/>
      <c r="DA575" s="9"/>
      <c r="DD575" s="9"/>
      <c r="DE575" s="9"/>
      <c r="DK575" s="9"/>
      <c r="DL575" s="9"/>
      <c r="DO575" s="9"/>
      <c r="DP575" s="9"/>
      <c r="DU575" s="8"/>
      <c r="DX575" s="9"/>
      <c r="EE575" s="9"/>
    </row>
    <row r="576" spans="2:135" ht="12.75" x14ac:dyDescent="0.2">
      <c r="B576" s="6"/>
      <c r="K576" s="25"/>
      <c r="L576" s="9"/>
      <c r="M576" s="9"/>
      <c r="W576" s="9"/>
      <c r="X576" s="9"/>
      <c r="AJ576" s="9"/>
      <c r="AL576" s="9"/>
      <c r="AM576" s="9"/>
      <c r="AP576" s="9"/>
      <c r="AQ576" s="9"/>
      <c r="AW576" s="9"/>
      <c r="AX576" s="9"/>
      <c r="BA576" s="9"/>
      <c r="BB576" s="9"/>
      <c r="BH576" s="9"/>
      <c r="BI576" s="9"/>
      <c r="BL576" s="9"/>
      <c r="BM576" s="9"/>
      <c r="BS576" s="9"/>
      <c r="BT576" s="9"/>
      <c r="BW576" s="9"/>
      <c r="BX576" s="9"/>
      <c r="CD576" s="9"/>
      <c r="CE576" s="9"/>
      <c r="CH576" s="9"/>
      <c r="CI576" s="9"/>
      <c r="CO576" s="9"/>
      <c r="CP576" s="9"/>
      <c r="CS576" s="9"/>
      <c r="CT576" s="9"/>
      <c r="CZ576" s="9"/>
      <c r="DA576" s="9"/>
      <c r="DD576" s="9"/>
      <c r="DE576" s="9"/>
      <c r="DK576" s="9"/>
      <c r="DL576" s="9"/>
      <c r="DO576" s="9"/>
      <c r="DP576" s="9"/>
      <c r="DU576" s="8"/>
      <c r="DX576" s="9"/>
      <c r="EE576" s="9"/>
    </row>
    <row r="577" spans="2:135" ht="12.75" x14ac:dyDescent="0.2">
      <c r="B577" s="6"/>
      <c r="K577" s="25"/>
      <c r="L577" s="9"/>
      <c r="M577" s="9"/>
      <c r="W577" s="9"/>
      <c r="X577" s="9"/>
      <c r="AJ577" s="9"/>
      <c r="AL577" s="9"/>
      <c r="AM577" s="9"/>
      <c r="AP577" s="9"/>
      <c r="AQ577" s="9"/>
      <c r="AW577" s="9"/>
      <c r="AX577" s="9"/>
      <c r="BA577" s="9"/>
      <c r="BB577" s="9"/>
      <c r="BH577" s="9"/>
      <c r="BI577" s="9"/>
      <c r="BL577" s="9"/>
      <c r="BM577" s="9"/>
      <c r="BS577" s="9"/>
      <c r="BT577" s="9"/>
      <c r="BW577" s="9"/>
      <c r="BX577" s="9"/>
      <c r="CD577" s="9"/>
      <c r="CE577" s="9"/>
      <c r="CH577" s="9"/>
      <c r="CI577" s="9"/>
      <c r="CO577" s="9"/>
      <c r="CP577" s="9"/>
      <c r="CS577" s="9"/>
      <c r="CT577" s="9"/>
      <c r="CZ577" s="9"/>
      <c r="DA577" s="9"/>
      <c r="DD577" s="9"/>
      <c r="DE577" s="9"/>
      <c r="DK577" s="9"/>
      <c r="DL577" s="9"/>
      <c r="DO577" s="9"/>
      <c r="DP577" s="9"/>
      <c r="DU577" s="8"/>
      <c r="DX577" s="9"/>
      <c r="EE577" s="9"/>
    </row>
    <row r="578" spans="2:135" ht="12.75" x14ac:dyDescent="0.2">
      <c r="B578" s="6"/>
      <c r="K578" s="25"/>
      <c r="L578" s="9"/>
      <c r="M578" s="9"/>
      <c r="W578" s="9"/>
      <c r="X578" s="9"/>
      <c r="AJ578" s="9"/>
      <c r="AL578" s="9"/>
      <c r="AM578" s="9"/>
      <c r="AP578" s="9"/>
      <c r="AQ578" s="9"/>
      <c r="AW578" s="9"/>
      <c r="AX578" s="9"/>
      <c r="BA578" s="9"/>
      <c r="BB578" s="9"/>
      <c r="BH578" s="9"/>
      <c r="BI578" s="9"/>
      <c r="BL578" s="9"/>
      <c r="BM578" s="9"/>
      <c r="BS578" s="9"/>
      <c r="BT578" s="9"/>
      <c r="BW578" s="9"/>
      <c r="BX578" s="9"/>
      <c r="CD578" s="9"/>
      <c r="CE578" s="9"/>
      <c r="CH578" s="9"/>
      <c r="CI578" s="9"/>
      <c r="CO578" s="9"/>
      <c r="CP578" s="9"/>
      <c r="CS578" s="9"/>
      <c r="CT578" s="9"/>
      <c r="CZ578" s="9"/>
      <c r="DA578" s="9"/>
      <c r="DD578" s="9"/>
      <c r="DE578" s="9"/>
      <c r="DK578" s="9"/>
      <c r="DL578" s="9"/>
      <c r="DO578" s="9"/>
      <c r="DP578" s="9"/>
      <c r="DU578" s="8"/>
      <c r="DX578" s="9"/>
      <c r="EE578" s="9"/>
    </row>
    <row r="579" spans="2:135" ht="12.75" x14ac:dyDescent="0.2">
      <c r="B579" s="6"/>
      <c r="K579" s="25"/>
      <c r="L579" s="9"/>
      <c r="M579" s="9"/>
      <c r="W579" s="9"/>
      <c r="X579" s="9"/>
      <c r="AJ579" s="9"/>
      <c r="AL579" s="9"/>
      <c r="AM579" s="9"/>
      <c r="AP579" s="9"/>
      <c r="AQ579" s="9"/>
      <c r="AW579" s="9"/>
      <c r="AX579" s="9"/>
      <c r="BA579" s="9"/>
      <c r="BB579" s="9"/>
      <c r="BH579" s="9"/>
      <c r="BI579" s="9"/>
      <c r="BL579" s="9"/>
      <c r="BM579" s="9"/>
      <c r="BS579" s="9"/>
      <c r="BT579" s="9"/>
      <c r="BW579" s="9"/>
      <c r="BX579" s="9"/>
      <c r="CD579" s="9"/>
      <c r="CE579" s="9"/>
      <c r="CH579" s="9"/>
      <c r="CI579" s="9"/>
      <c r="CO579" s="9"/>
      <c r="CP579" s="9"/>
      <c r="CS579" s="9"/>
      <c r="CT579" s="9"/>
      <c r="CZ579" s="9"/>
      <c r="DA579" s="9"/>
      <c r="DD579" s="9"/>
      <c r="DE579" s="9"/>
      <c r="DK579" s="9"/>
      <c r="DL579" s="9"/>
      <c r="DO579" s="9"/>
      <c r="DP579" s="9"/>
      <c r="DU579" s="8"/>
      <c r="DX579" s="9"/>
      <c r="EE579" s="9"/>
    </row>
    <row r="580" spans="2:135" ht="12.75" x14ac:dyDescent="0.2">
      <c r="B580" s="6"/>
      <c r="K580" s="25"/>
      <c r="L580" s="9"/>
      <c r="M580" s="9"/>
      <c r="W580" s="9"/>
      <c r="X580" s="9"/>
      <c r="AJ580" s="9"/>
      <c r="AL580" s="9"/>
      <c r="AM580" s="9"/>
      <c r="AP580" s="9"/>
      <c r="AQ580" s="9"/>
      <c r="AW580" s="9"/>
      <c r="AX580" s="9"/>
      <c r="BA580" s="9"/>
      <c r="BB580" s="9"/>
      <c r="BH580" s="9"/>
      <c r="BI580" s="9"/>
      <c r="BL580" s="9"/>
      <c r="BM580" s="9"/>
      <c r="BS580" s="9"/>
      <c r="BT580" s="9"/>
      <c r="BW580" s="9"/>
      <c r="BX580" s="9"/>
      <c r="CD580" s="9"/>
      <c r="CE580" s="9"/>
      <c r="CH580" s="9"/>
      <c r="CI580" s="9"/>
      <c r="CO580" s="9"/>
      <c r="CP580" s="9"/>
      <c r="CS580" s="9"/>
      <c r="CT580" s="9"/>
      <c r="CZ580" s="9"/>
      <c r="DA580" s="9"/>
      <c r="DD580" s="9"/>
      <c r="DE580" s="9"/>
      <c r="DK580" s="9"/>
      <c r="DL580" s="9"/>
      <c r="DO580" s="9"/>
      <c r="DP580" s="9"/>
      <c r="DU580" s="8"/>
      <c r="DX580" s="9"/>
      <c r="EE580" s="9"/>
    </row>
    <row r="581" spans="2:135" ht="12.75" x14ac:dyDescent="0.2">
      <c r="B581" s="6"/>
      <c r="K581" s="25"/>
      <c r="L581" s="9"/>
      <c r="M581" s="9"/>
      <c r="W581" s="9"/>
      <c r="X581" s="9"/>
      <c r="AJ581" s="9"/>
      <c r="AL581" s="9"/>
      <c r="AM581" s="9"/>
      <c r="AP581" s="9"/>
      <c r="AQ581" s="9"/>
      <c r="AW581" s="9"/>
      <c r="AX581" s="9"/>
      <c r="BA581" s="9"/>
      <c r="BB581" s="9"/>
      <c r="BH581" s="9"/>
      <c r="BI581" s="9"/>
      <c r="BL581" s="9"/>
      <c r="BM581" s="9"/>
      <c r="BS581" s="9"/>
      <c r="BT581" s="9"/>
      <c r="BW581" s="9"/>
      <c r="BX581" s="9"/>
      <c r="CD581" s="9"/>
      <c r="CE581" s="9"/>
      <c r="CH581" s="9"/>
      <c r="CI581" s="9"/>
      <c r="CO581" s="9"/>
      <c r="CP581" s="9"/>
      <c r="CS581" s="9"/>
      <c r="CT581" s="9"/>
      <c r="CZ581" s="9"/>
      <c r="DA581" s="9"/>
      <c r="DD581" s="9"/>
      <c r="DE581" s="9"/>
      <c r="DK581" s="9"/>
      <c r="DL581" s="9"/>
      <c r="DO581" s="9"/>
      <c r="DP581" s="9"/>
      <c r="DU581" s="8"/>
      <c r="DX581" s="9"/>
      <c r="EE581" s="9"/>
    </row>
    <row r="582" spans="2:135" ht="12.75" x14ac:dyDescent="0.2">
      <c r="B582" s="6"/>
      <c r="K582" s="25"/>
      <c r="L582" s="9"/>
      <c r="M582" s="9"/>
      <c r="W582" s="9"/>
      <c r="X582" s="9"/>
      <c r="AJ582" s="9"/>
      <c r="AL582" s="9"/>
      <c r="AM582" s="9"/>
      <c r="AP582" s="9"/>
      <c r="AQ582" s="9"/>
      <c r="AW582" s="9"/>
      <c r="AX582" s="9"/>
      <c r="BA582" s="9"/>
      <c r="BB582" s="9"/>
      <c r="BH582" s="9"/>
      <c r="BI582" s="9"/>
      <c r="BL582" s="9"/>
      <c r="BM582" s="9"/>
      <c r="BS582" s="9"/>
      <c r="BT582" s="9"/>
      <c r="BW582" s="9"/>
      <c r="BX582" s="9"/>
      <c r="CD582" s="9"/>
      <c r="CE582" s="9"/>
      <c r="CH582" s="9"/>
      <c r="CI582" s="9"/>
      <c r="CO582" s="9"/>
      <c r="CP582" s="9"/>
      <c r="CS582" s="9"/>
      <c r="CT582" s="9"/>
      <c r="CZ582" s="9"/>
      <c r="DA582" s="9"/>
      <c r="DD582" s="9"/>
      <c r="DE582" s="9"/>
      <c r="DK582" s="9"/>
      <c r="DL582" s="9"/>
      <c r="DO582" s="9"/>
      <c r="DP582" s="9"/>
      <c r="DU582" s="8"/>
      <c r="DX582" s="9"/>
      <c r="EE582" s="9"/>
    </row>
    <row r="583" spans="2:135" ht="12.75" x14ac:dyDescent="0.2">
      <c r="B583" s="6"/>
      <c r="K583" s="25"/>
      <c r="L583" s="9"/>
      <c r="M583" s="9"/>
      <c r="W583" s="9"/>
      <c r="X583" s="9"/>
      <c r="AJ583" s="9"/>
      <c r="AL583" s="9"/>
      <c r="AM583" s="9"/>
      <c r="AP583" s="9"/>
      <c r="AQ583" s="9"/>
      <c r="AW583" s="9"/>
      <c r="AX583" s="9"/>
      <c r="BA583" s="9"/>
      <c r="BB583" s="9"/>
      <c r="BH583" s="9"/>
      <c r="BI583" s="9"/>
      <c r="BL583" s="9"/>
      <c r="BM583" s="9"/>
      <c r="BS583" s="9"/>
      <c r="BT583" s="9"/>
      <c r="BW583" s="9"/>
      <c r="BX583" s="9"/>
      <c r="CD583" s="9"/>
      <c r="CE583" s="9"/>
      <c r="CH583" s="9"/>
      <c r="CI583" s="9"/>
      <c r="CO583" s="9"/>
      <c r="CP583" s="9"/>
      <c r="CS583" s="9"/>
      <c r="CT583" s="9"/>
      <c r="CZ583" s="9"/>
      <c r="DA583" s="9"/>
      <c r="DD583" s="9"/>
      <c r="DE583" s="9"/>
      <c r="DK583" s="9"/>
      <c r="DL583" s="9"/>
      <c r="DO583" s="9"/>
      <c r="DP583" s="9"/>
      <c r="DU583" s="8"/>
      <c r="DX583" s="9"/>
      <c r="EE583" s="9"/>
    </row>
    <row r="584" spans="2:135" ht="12.75" x14ac:dyDescent="0.2">
      <c r="B584" s="6"/>
      <c r="K584" s="25"/>
      <c r="L584" s="9"/>
      <c r="M584" s="9"/>
      <c r="W584" s="9"/>
      <c r="X584" s="9"/>
      <c r="AJ584" s="9"/>
      <c r="AL584" s="9"/>
      <c r="AM584" s="9"/>
      <c r="AP584" s="9"/>
      <c r="AQ584" s="9"/>
      <c r="AW584" s="9"/>
      <c r="AX584" s="9"/>
      <c r="BA584" s="9"/>
      <c r="BB584" s="9"/>
      <c r="BH584" s="9"/>
      <c r="BI584" s="9"/>
      <c r="BL584" s="9"/>
      <c r="BM584" s="9"/>
      <c r="BS584" s="9"/>
      <c r="BT584" s="9"/>
      <c r="BW584" s="9"/>
      <c r="BX584" s="9"/>
      <c r="CD584" s="9"/>
      <c r="CE584" s="9"/>
      <c r="CH584" s="9"/>
      <c r="CI584" s="9"/>
      <c r="CO584" s="9"/>
      <c r="CP584" s="9"/>
      <c r="CS584" s="9"/>
      <c r="CT584" s="9"/>
      <c r="CZ584" s="9"/>
      <c r="DA584" s="9"/>
      <c r="DD584" s="9"/>
      <c r="DE584" s="9"/>
      <c r="DK584" s="9"/>
      <c r="DL584" s="9"/>
      <c r="DO584" s="9"/>
      <c r="DP584" s="9"/>
      <c r="DU584" s="8"/>
      <c r="DX584" s="9"/>
      <c r="EE584" s="9"/>
    </row>
    <row r="585" spans="2:135" ht="12.75" x14ac:dyDescent="0.2">
      <c r="B585" s="6"/>
      <c r="K585" s="25"/>
      <c r="L585" s="9"/>
      <c r="M585" s="9"/>
      <c r="W585" s="9"/>
      <c r="X585" s="9"/>
      <c r="AJ585" s="9"/>
      <c r="AL585" s="9"/>
      <c r="AM585" s="9"/>
      <c r="AP585" s="9"/>
      <c r="AQ585" s="9"/>
      <c r="AW585" s="9"/>
      <c r="AX585" s="9"/>
      <c r="BA585" s="9"/>
      <c r="BB585" s="9"/>
      <c r="BH585" s="9"/>
      <c r="BI585" s="9"/>
      <c r="BL585" s="9"/>
      <c r="BM585" s="9"/>
      <c r="BS585" s="9"/>
      <c r="BT585" s="9"/>
      <c r="BW585" s="9"/>
      <c r="BX585" s="9"/>
      <c r="CD585" s="9"/>
      <c r="CE585" s="9"/>
      <c r="CH585" s="9"/>
      <c r="CI585" s="9"/>
      <c r="CO585" s="9"/>
      <c r="CP585" s="9"/>
      <c r="CS585" s="9"/>
      <c r="CT585" s="9"/>
      <c r="CZ585" s="9"/>
      <c r="DA585" s="9"/>
      <c r="DD585" s="9"/>
      <c r="DE585" s="9"/>
      <c r="DK585" s="9"/>
      <c r="DL585" s="9"/>
      <c r="DO585" s="9"/>
      <c r="DP585" s="9"/>
      <c r="DU585" s="8"/>
      <c r="DX585" s="9"/>
      <c r="EE585" s="9"/>
    </row>
    <row r="586" spans="2:135" ht="12.75" x14ac:dyDescent="0.2">
      <c r="B586" s="6"/>
      <c r="K586" s="25"/>
      <c r="L586" s="9"/>
      <c r="M586" s="9"/>
      <c r="W586" s="9"/>
      <c r="X586" s="9"/>
      <c r="AJ586" s="9"/>
      <c r="AL586" s="9"/>
      <c r="AM586" s="9"/>
      <c r="AP586" s="9"/>
      <c r="AQ586" s="9"/>
      <c r="AW586" s="9"/>
      <c r="AX586" s="9"/>
      <c r="BA586" s="9"/>
      <c r="BB586" s="9"/>
      <c r="BH586" s="9"/>
      <c r="BI586" s="9"/>
      <c r="BL586" s="9"/>
      <c r="BM586" s="9"/>
      <c r="BS586" s="9"/>
      <c r="BT586" s="9"/>
      <c r="BW586" s="9"/>
      <c r="BX586" s="9"/>
      <c r="CD586" s="9"/>
      <c r="CE586" s="9"/>
      <c r="CH586" s="9"/>
      <c r="CI586" s="9"/>
      <c r="CO586" s="9"/>
      <c r="CP586" s="9"/>
      <c r="CS586" s="9"/>
      <c r="CT586" s="9"/>
      <c r="CZ586" s="9"/>
      <c r="DA586" s="9"/>
      <c r="DD586" s="9"/>
      <c r="DE586" s="9"/>
      <c r="DK586" s="9"/>
      <c r="DL586" s="9"/>
      <c r="DO586" s="9"/>
      <c r="DP586" s="9"/>
      <c r="DU586" s="8"/>
      <c r="DX586" s="9"/>
      <c r="EE586" s="9"/>
    </row>
    <row r="587" spans="2:135" ht="12.75" x14ac:dyDescent="0.2">
      <c r="B587" s="6"/>
      <c r="K587" s="25"/>
      <c r="L587" s="9"/>
      <c r="M587" s="9"/>
      <c r="W587" s="9"/>
      <c r="X587" s="9"/>
      <c r="AJ587" s="9"/>
      <c r="AL587" s="9"/>
      <c r="AM587" s="9"/>
      <c r="AP587" s="9"/>
      <c r="AQ587" s="9"/>
      <c r="AW587" s="9"/>
      <c r="AX587" s="9"/>
      <c r="BA587" s="9"/>
      <c r="BB587" s="9"/>
      <c r="BH587" s="9"/>
      <c r="BI587" s="9"/>
      <c r="BL587" s="9"/>
      <c r="BM587" s="9"/>
      <c r="BS587" s="9"/>
      <c r="BT587" s="9"/>
      <c r="BW587" s="9"/>
      <c r="BX587" s="9"/>
      <c r="CD587" s="9"/>
      <c r="CE587" s="9"/>
      <c r="CH587" s="9"/>
      <c r="CI587" s="9"/>
      <c r="CO587" s="9"/>
      <c r="CP587" s="9"/>
      <c r="CS587" s="9"/>
      <c r="CT587" s="9"/>
      <c r="CZ587" s="9"/>
      <c r="DA587" s="9"/>
      <c r="DD587" s="9"/>
      <c r="DE587" s="9"/>
      <c r="DK587" s="9"/>
      <c r="DL587" s="9"/>
      <c r="DO587" s="9"/>
      <c r="DP587" s="9"/>
      <c r="DU587" s="8"/>
      <c r="DX587" s="9"/>
      <c r="EE587" s="9"/>
    </row>
    <row r="588" spans="2:135" ht="12.75" x14ac:dyDescent="0.2">
      <c r="B588" s="6"/>
      <c r="K588" s="25"/>
      <c r="L588" s="9"/>
      <c r="M588" s="9"/>
      <c r="W588" s="9"/>
      <c r="X588" s="9"/>
      <c r="AJ588" s="9"/>
      <c r="AL588" s="9"/>
      <c r="AM588" s="9"/>
      <c r="AP588" s="9"/>
      <c r="AQ588" s="9"/>
      <c r="AW588" s="9"/>
      <c r="AX588" s="9"/>
      <c r="BA588" s="9"/>
      <c r="BB588" s="9"/>
      <c r="BH588" s="9"/>
      <c r="BI588" s="9"/>
      <c r="BL588" s="9"/>
      <c r="BM588" s="9"/>
      <c r="BS588" s="9"/>
      <c r="BT588" s="9"/>
      <c r="BW588" s="9"/>
      <c r="BX588" s="9"/>
      <c r="CD588" s="9"/>
      <c r="CE588" s="9"/>
      <c r="CH588" s="9"/>
      <c r="CI588" s="9"/>
      <c r="CO588" s="9"/>
      <c r="CP588" s="9"/>
      <c r="CS588" s="9"/>
      <c r="CT588" s="9"/>
      <c r="CZ588" s="9"/>
      <c r="DA588" s="9"/>
      <c r="DD588" s="9"/>
      <c r="DE588" s="9"/>
      <c r="DK588" s="9"/>
      <c r="DL588" s="9"/>
      <c r="DO588" s="9"/>
      <c r="DP588" s="9"/>
      <c r="DU588" s="8"/>
      <c r="DX588" s="9"/>
      <c r="EE588" s="9"/>
    </row>
    <row r="589" spans="2:135" ht="12.75" x14ac:dyDescent="0.2">
      <c r="B589" s="6"/>
      <c r="K589" s="25"/>
      <c r="L589" s="9"/>
      <c r="M589" s="9"/>
      <c r="W589" s="9"/>
      <c r="X589" s="9"/>
      <c r="AJ589" s="9"/>
      <c r="AL589" s="9"/>
      <c r="AM589" s="9"/>
      <c r="AP589" s="9"/>
      <c r="AQ589" s="9"/>
      <c r="AW589" s="9"/>
      <c r="AX589" s="9"/>
      <c r="BA589" s="9"/>
      <c r="BB589" s="9"/>
      <c r="BH589" s="9"/>
      <c r="BI589" s="9"/>
      <c r="BL589" s="9"/>
      <c r="BM589" s="9"/>
      <c r="BS589" s="9"/>
      <c r="BT589" s="9"/>
      <c r="BW589" s="9"/>
      <c r="BX589" s="9"/>
      <c r="CD589" s="9"/>
      <c r="CE589" s="9"/>
      <c r="CH589" s="9"/>
      <c r="CI589" s="9"/>
      <c r="CO589" s="9"/>
      <c r="CP589" s="9"/>
      <c r="CS589" s="9"/>
      <c r="CT589" s="9"/>
      <c r="CZ589" s="9"/>
      <c r="DA589" s="9"/>
      <c r="DD589" s="9"/>
      <c r="DE589" s="9"/>
      <c r="DK589" s="9"/>
      <c r="DL589" s="9"/>
      <c r="DO589" s="9"/>
      <c r="DP589" s="9"/>
      <c r="DU589" s="8"/>
      <c r="DX589" s="9"/>
      <c r="EE589" s="9"/>
    </row>
    <row r="590" spans="2:135" ht="12.75" x14ac:dyDescent="0.2">
      <c r="B590" s="6"/>
      <c r="K590" s="25"/>
      <c r="L590" s="9"/>
      <c r="M590" s="9"/>
      <c r="W590" s="9"/>
      <c r="X590" s="9"/>
      <c r="AJ590" s="9"/>
      <c r="AL590" s="9"/>
      <c r="AM590" s="9"/>
      <c r="AP590" s="9"/>
      <c r="AQ590" s="9"/>
      <c r="AW590" s="9"/>
      <c r="AX590" s="9"/>
      <c r="BA590" s="9"/>
      <c r="BB590" s="9"/>
      <c r="BH590" s="9"/>
      <c r="BI590" s="9"/>
      <c r="BL590" s="9"/>
      <c r="BM590" s="9"/>
      <c r="BS590" s="9"/>
      <c r="BT590" s="9"/>
      <c r="BW590" s="9"/>
      <c r="BX590" s="9"/>
      <c r="CD590" s="9"/>
      <c r="CE590" s="9"/>
      <c r="CH590" s="9"/>
      <c r="CI590" s="9"/>
      <c r="CO590" s="9"/>
      <c r="CP590" s="9"/>
      <c r="CS590" s="9"/>
      <c r="CT590" s="9"/>
      <c r="CZ590" s="9"/>
      <c r="DA590" s="9"/>
      <c r="DD590" s="9"/>
      <c r="DE590" s="9"/>
      <c r="DK590" s="9"/>
      <c r="DL590" s="9"/>
      <c r="DO590" s="9"/>
      <c r="DP590" s="9"/>
      <c r="DU590" s="8"/>
      <c r="DX590" s="9"/>
      <c r="EE590" s="9"/>
    </row>
    <row r="591" spans="2:135" ht="12.75" x14ac:dyDescent="0.2">
      <c r="B591" s="6"/>
      <c r="K591" s="25"/>
      <c r="L591" s="9"/>
      <c r="M591" s="9"/>
      <c r="W591" s="9"/>
      <c r="X591" s="9"/>
      <c r="AJ591" s="9"/>
      <c r="AL591" s="9"/>
      <c r="AM591" s="9"/>
      <c r="AP591" s="9"/>
      <c r="AQ591" s="9"/>
      <c r="AW591" s="9"/>
      <c r="AX591" s="9"/>
      <c r="BA591" s="9"/>
      <c r="BB591" s="9"/>
      <c r="BH591" s="9"/>
      <c r="BI591" s="9"/>
      <c r="BL591" s="9"/>
      <c r="BM591" s="9"/>
      <c r="BS591" s="9"/>
      <c r="BT591" s="9"/>
      <c r="BW591" s="9"/>
      <c r="BX591" s="9"/>
      <c r="CD591" s="9"/>
      <c r="CE591" s="9"/>
      <c r="CH591" s="9"/>
      <c r="CI591" s="9"/>
      <c r="CO591" s="9"/>
      <c r="CP591" s="9"/>
      <c r="CS591" s="9"/>
      <c r="CT591" s="9"/>
      <c r="CZ591" s="9"/>
      <c r="DA591" s="9"/>
      <c r="DD591" s="9"/>
      <c r="DE591" s="9"/>
      <c r="DK591" s="9"/>
      <c r="DL591" s="9"/>
      <c r="DO591" s="9"/>
      <c r="DP591" s="9"/>
      <c r="DU591" s="8"/>
      <c r="DX591" s="9"/>
      <c r="EE591" s="9"/>
    </row>
    <row r="592" spans="2:135" ht="12.75" x14ac:dyDescent="0.2">
      <c r="B592" s="6"/>
      <c r="K592" s="25"/>
      <c r="L592" s="9"/>
      <c r="M592" s="9"/>
      <c r="W592" s="9"/>
      <c r="X592" s="9"/>
      <c r="AJ592" s="9"/>
      <c r="AL592" s="9"/>
      <c r="AM592" s="9"/>
      <c r="AP592" s="9"/>
      <c r="AQ592" s="9"/>
      <c r="AW592" s="9"/>
      <c r="AX592" s="9"/>
      <c r="BA592" s="9"/>
      <c r="BB592" s="9"/>
      <c r="BH592" s="9"/>
      <c r="BI592" s="9"/>
      <c r="BL592" s="9"/>
      <c r="BM592" s="9"/>
      <c r="BS592" s="9"/>
      <c r="BT592" s="9"/>
      <c r="BW592" s="9"/>
      <c r="BX592" s="9"/>
      <c r="CD592" s="9"/>
      <c r="CE592" s="9"/>
      <c r="CH592" s="9"/>
      <c r="CI592" s="9"/>
      <c r="CO592" s="9"/>
      <c r="CP592" s="9"/>
      <c r="CS592" s="9"/>
      <c r="CT592" s="9"/>
      <c r="CZ592" s="9"/>
      <c r="DA592" s="9"/>
      <c r="DD592" s="9"/>
      <c r="DE592" s="9"/>
      <c r="DK592" s="9"/>
      <c r="DL592" s="9"/>
      <c r="DO592" s="9"/>
      <c r="DP592" s="9"/>
      <c r="DU592" s="8"/>
      <c r="DX592" s="9"/>
      <c r="EE592" s="9"/>
    </row>
    <row r="593" spans="2:135" ht="12.75" x14ac:dyDescent="0.2">
      <c r="B593" s="6"/>
      <c r="K593" s="25"/>
      <c r="L593" s="9"/>
      <c r="M593" s="9"/>
      <c r="W593" s="9"/>
      <c r="X593" s="9"/>
      <c r="AJ593" s="9"/>
      <c r="AL593" s="9"/>
      <c r="AM593" s="9"/>
      <c r="AP593" s="9"/>
      <c r="AQ593" s="9"/>
      <c r="AW593" s="9"/>
      <c r="AX593" s="9"/>
      <c r="BA593" s="9"/>
      <c r="BB593" s="9"/>
      <c r="BH593" s="9"/>
      <c r="BI593" s="9"/>
      <c r="BL593" s="9"/>
      <c r="BM593" s="9"/>
      <c r="BS593" s="9"/>
      <c r="BT593" s="9"/>
      <c r="BW593" s="9"/>
      <c r="BX593" s="9"/>
      <c r="CD593" s="9"/>
      <c r="CE593" s="9"/>
      <c r="CH593" s="9"/>
      <c r="CI593" s="9"/>
      <c r="CO593" s="9"/>
      <c r="CP593" s="9"/>
      <c r="CS593" s="9"/>
      <c r="CT593" s="9"/>
      <c r="CZ593" s="9"/>
      <c r="DA593" s="9"/>
      <c r="DD593" s="9"/>
      <c r="DE593" s="9"/>
      <c r="DK593" s="9"/>
      <c r="DL593" s="9"/>
      <c r="DO593" s="9"/>
      <c r="DP593" s="9"/>
      <c r="DU593" s="8"/>
      <c r="DX593" s="9"/>
      <c r="EE593" s="9"/>
    </row>
    <row r="594" spans="2:135" ht="12.75" x14ac:dyDescent="0.2">
      <c r="B594" s="6"/>
      <c r="K594" s="25"/>
      <c r="L594" s="9"/>
      <c r="M594" s="9"/>
      <c r="W594" s="9"/>
      <c r="X594" s="9"/>
      <c r="AJ594" s="9"/>
      <c r="AL594" s="9"/>
      <c r="AM594" s="9"/>
      <c r="AP594" s="9"/>
      <c r="AQ594" s="9"/>
      <c r="AW594" s="9"/>
      <c r="AX594" s="9"/>
      <c r="BA594" s="9"/>
      <c r="BB594" s="9"/>
      <c r="BH594" s="9"/>
      <c r="BI594" s="9"/>
      <c r="BL594" s="9"/>
      <c r="BM594" s="9"/>
      <c r="BS594" s="9"/>
      <c r="BT594" s="9"/>
      <c r="BW594" s="9"/>
      <c r="BX594" s="9"/>
      <c r="CD594" s="9"/>
      <c r="CE594" s="9"/>
      <c r="CH594" s="9"/>
      <c r="CI594" s="9"/>
      <c r="CO594" s="9"/>
      <c r="CP594" s="9"/>
      <c r="CS594" s="9"/>
      <c r="CT594" s="9"/>
      <c r="CZ594" s="9"/>
      <c r="DA594" s="9"/>
      <c r="DD594" s="9"/>
      <c r="DE594" s="9"/>
      <c r="DK594" s="9"/>
      <c r="DL594" s="9"/>
      <c r="DO594" s="9"/>
      <c r="DP594" s="9"/>
      <c r="DU594" s="8"/>
      <c r="DX594" s="9"/>
      <c r="EE594" s="9"/>
    </row>
    <row r="595" spans="2:135" ht="12.75" x14ac:dyDescent="0.2">
      <c r="B595" s="6"/>
      <c r="K595" s="25"/>
      <c r="L595" s="9"/>
      <c r="M595" s="9"/>
      <c r="W595" s="9"/>
      <c r="X595" s="9"/>
      <c r="AJ595" s="9"/>
      <c r="AL595" s="9"/>
      <c r="AM595" s="9"/>
      <c r="AP595" s="9"/>
      <c r="AQ595" s="9"/>
      <c r="AW595" s="9"/>
      <c r="AX595" s="9"/>
      <c r="BA595" s="9"/>
      <c r="BB595" s="9"/>
      <c r="BH595" s="9"/>
      <c r="BI595" s="9"/>
      <c r="BL595" s="9"/>
      <c r="BM595" s="9"/>
      <c r="BS595" s="9"/>
      <c r="BT595" s="9"/>
      <c r="BW595" s="9"/>
      <c r="BX595" s="9"/>
      <c r="CD595" s="9"/>
      <c r="CE595" s="9"/>
      <c r="CH595" s="9"/>
      <c r="CI595" s="9"/>
      <c r="CO595" s="9"/>
      <c r="CP595" s="9"/>
      <c r="CS595" s="9"/>
      <c r="CT595" s="9"/>
      <c r="CZ595" s="9"/>
      <c r="DA595" s="9"/>
      <c r="DD595" s="9"/>
      <c r="DE595" s="9"/>
      <c r="DK595" s="9"/>
      <c r="DL595" s="9"/>
      <c r="DO595" s="9"/>
      <c r="DP595" s="9"/>
      <c r="DU595" s="8"/>
      <c r="DX595" s="9"/>
      <c r="EE595" s="9"/>
    </row>
    <row r="596" spans="2:135" ht="12.75" x14ac:dyDescent="0.2">
      <c r="B596" s="6"/>
      <c r="K596" s="25"/>
      <c r="L596" s="9"/>
      <c r="M596" s="9"/>
      <c r="W596" s="9"/>
      <c r="X596" s="9"/>
      <c r="AJ596" s="9"/>
      <c r="AL596" s="9"/>
      <c r="AM596" s="9"/>
      <c r="AP596" s="9"/>
      <c r="AQ596" s="9"/>
      <c r="AW596" s="9"/>
      <c r="AX596" s="9"/>
      <c r="BA596" s="9"/>
      <c r="BB596" s="9"/>
      <c r="BH596" s="9"/>
      <c r="BI596" s="9"/>
      <c r="BL596" s="9"/>
      <c r="BM596" s="9"/>
      <c r="BS596" s="9"/>
      <c r="BT596" s="9"/>
      <c r="BW596" s="9"/>
      <c r="BX596" s="9"/>
      <c r="CD596" s="9"/>
      <c r="CE596" s="9"/>
      <c r="CH596" s="9"/>
      <c r="CI596" s="9"/>
      <c r="CO596" s="9"/>
      <c r="CP596" s="9"/>
      <c r="CS596" s="9"/>
      <c r="CT596" s="9"/>
      <c r="CZ596" s="9"/>
      <c r="DA596" s="9"/>
      <c r="DD596" s="9"/>
      <c r="DE596" s="9"/>
      <c r="DK596" s="9"/>
      <c r="DL596" s="9"/>
      <c r="DO596" s="9"/>
      <c r="DP596" s="9"/>
      <c r="DU596" s="8"/>
      <c r="DX596" s="9"/>
      <c r="EE596" s="9"/>
    </row>
    <row r="597" spans="2:135" ht="12.75" x14ac:dyDescent="0.2">
      <c r="B597" s="6"/>
      <c r="K597" s="25"/>
      <c r="L597" s="9"/>
      <c r="M597" s="9"/>
      <c r="W597" s="9"/>
      <c r="X597" s="9"/>
      <c r="AJ597" s="9"/>
      <c r="AL597" s="9"/>
      <c r="AM597" s="9"/>
      <c r="AP597" s="9"/>
      <c r="AQ597" s="9"/>
      <c r="AW597" s="9"/>
      <c r="AX597" s="9"/>
      <c r="BA597" s="9"/>
      <c r="BB597" s="9"/>
      <c r="BH597" s="9"/>
      <c r="BI597" s="9"/>
      <c r="BL597" s="9"/>
      <c r="BM597" s="9"/>
      <c r="BS597" s="9"/>
      <c r="BT597" s="9"/>
      <c r="BW597" s="9"/>
      <c r="BX597" s="9"/>
      <c r="CD597" s="9"/>
      <c r="CE597" s="9"/>
      <c r="CH597" s="9"/>
      <c r="CI597" s="9"/>
      <c r="CO597" s="9"/>
      <c r="CP597" s="9"/>
      <c r="CS597" s="9"/>
      <c r="CT597" s="9"/>
      <c r="CZ597" s="9"/>
      <c r="DA597" s="9"/>
      <c r="DD597" s="9"/>
      <c r="DE597" s="9"/>
      <c r="DK597" s="9"/>
      <c r="DL597" s="9"/>
      <c r="DO597" s="9"/>
      <c r="DP597" s="9"/>
      <c r="DU597" s="8"/>
      <c r="DX597" s="9"/>
      <c r="EE597" s="9"/>
    </row>
    <row r="598" spans="2:135" ht="12.75" x14ac:dyDescent="0.2">
      <c r="B598" s="6"/>
      <c r="K598" s="25"/>
      <c r="L598" s="9"/>
      <c r="M598" s="9"/>
      <c r="W598" s="9"/>
      <c r="X598" s="9"/>
      <c r="AJ598" s="9"/>
      <c r="AL598" s="9"/>
      <c r="AM598" s="9"/>
      <c r="AP598" s="9"/>
      <c r="AQ598" s="9"/>
      <c r="AW598" s="9"/>
      <c r="AX598" s="9"/>
      <c r="BA598" s="9"/>
      <c r="BB598" s="9"/>
      <c r="BH598" s="9"/>
      <c r="BI598" s="9"/>
      <c r="BL598" s="9"/>
      <c r="BM598" s="9"/>
      <c r="BS598" s="9"/>
      <c r="BT598" s="9"/>
      <c r="BW598" s="9"/>
      <c r="BX598" s="9"/>
      <c r="CD598" s="9"/>
      <c r="CE598" s="9"/>
      <c r="CH598" s="9"/>
      <c r="CI598" s="9"/>
      <c r="CO598" s="9"/>
      <c r="CP598" s="9"/>
      <c r="CS598" s="9"/>
      <c r="CT598" s="9"/>
      <c r="CZ598" s="9"/>
      <c r="DA598" s="9"/>
      <c r="DD598" s="9"/>
      <c r="DE598" s="9"/>
      <c r="DK598" s="9"/>
      <c r="DL598" s="9"/>
      <c r="DO598" s="9"/>
      <c r="DP598" s="9"/>
      <c r="DU598" s="8"/>
      <c r="DX598" s="9"/>
      <c r="EE598" s="9"/>
    </row>
    <row r="599" spans="2:135" ht="12.75" x14ac:dyDescent="0.2">
      <c r="B599" s="6"/>
      <c r="K599" s="25"/>
      <c r="L599" s="9"/>
      <c r="M599" s="9"/>
      <c r="W599" s="9"/>
      <c r="X599" s="9"/>
      <c r="AJ599" s="9"/>
      <c r="AL599" s="9"/>
      <c r="AM599" s="9"/>
      <c r="AP599" s="9"/>
      <c r="AQ599" s="9"/>
      <c r="AW599" s="9"/>
      <c r="AX599" s="9"/>
      <c r="BA599" s="9"/>
      <c r="BB599" s="9"/>
      <c r="BH599" s="9"/>
      <c r="BI599" s="9"/>
      <c r="BL599" s="9"/>
      <c r="BM599" s="9"/>
      <c r="BS599" s="9"/>
      <c r="BT599" s="9"/>
      <c r="BW599" s="9"/>
      <c r="BX599" s="9"/>
      <c r="CD599" s="9"/>
      <c r="CE599" s="9"/>
      <c r="CH599" s="9"/>
      <c r="CI599" s="9"/>
      <c r="CO599" s="9"/>
      <c r="CP599" s="9"/>
      <c r="CS599" s="9"/>
      <c r="CT599" s="9"/>
      <c r="CZ599" s="9"/>
      <c r="DA599" s="9"/>
      <c r="DD599" s="9"/>
      <c r="DE599" s="9"/>
      <c r="DK599" s="9"/>
      <c r="DL599" s="9"/>
      <c r="DO599" s="9"/>
      <c r="DP599" s="9"/>
      <c r="DU599" s="8"/>
      <c r="DX599" s="9"/>
      <c r="EE599" s="9"/>
    </row>
    <row r="600" spans="2:135" ht="12.75" x14ac:dyDescent="0.2">
      <c r="B600" s="6"/>
      <c r="K600" s="25"/>
      <c r="L600" s="9"/>
      <c r="M600" s="9"/>
      <c r="W600" s="9"/>
      <c r="X600" s="9"/>
      <c r="AJ600" s="9"/>
      <c r="AL600" s="9"/>
      <c r="AM600" s="9"/>
      <c r="AP600" s="9"/>
      <c r="AQ600" s="9"/>
      <c r="AW600" s="9"/>
      <c r="AX600" s="9"/>
      <c r="BA600" s="9"/>
      <c r="BB600" s="9"/>
      <c r="BH600" s="9"/>
      <c r="BI600" s="9"/>
      <c r="BL600" s="9"/>
      <c r="BM600" s="9"/>
      <c r="BS600" s="9"/>
      <c r="BT600" s="9"/>
      <c r="BW600" s="9"/>
      <c r="BX600" s="9"/>
      <c r="CD600" s="9"/>
      <c r="CE600" s="9"/>
      <c r="CH600" s="9"/>
      <c r="CI600" s="9"/>
      <c r="CO600" s="9"/>
      <c r="CP600" s="9"/>
      <c r="CS600" s="9"/>
      <c r="CT600" s="9"/>
      <c r="CZ600" s="9"/>
      <c r="DA600" s="9"/>
      <c r="DD600" s="9"/>
      <c r="DE600" s="9"/>
      <c r="DK600" s="9"/>
      <c r="DL600" s="9"/>
      <c r="DO600" s="9"/>
      <c r="DP600" s="9"/>
      <c r="DU600" s="8"/>
      <c r="DX600" s="9"/>
      <c r="EE600" s="9"/>
    </row>
    <row r="601" spans="2:135" ht="12.75" x14ac:dyDescent="0.2">
      <c r="B601" s="6"/>
      <c r="K601" s="25"/>
      <c r="L601" s="9"/>
      <c r="M601" s="9"/>
      <c r="W601" s="9"/>
      <c r="X601" s="9"/>
      <c r="AJ601" s="9"/>
      <c r="AL601" s="9"/>
      <c r="AM601" s="9"/>
      <c r="AP601" s="9"/>
      <c r="AQ601" s="9"/>
      <c r="AW601" s="9"/>
      <c r="AX601" s="9"/>
      <c r="BA601" s="9"/>
      <c r="BB601" s="9"/>
      <c r="BH601" s="9"/>
      <c r="BI601" s="9"/>
      <c r="BL601" s="9"/>
      <c r="BM601" s="9"/>
      <c r="BS601" s="9"/>
      <c r="BT601" s="9"/>
      <c r="BW601" s="9"/>
      <c r="BX601" s="9"/>
      <c r="CD601" s="9"/>
      <c r="CE601" s="9"/>
      <c r="CH601" s="9"/>
      <c r="CI601" s="9"/>
      <c r="CO601" s="9"/>
      <c r="CP601" s="9"/>
      <c r="CS601" s="9"/>
      <c r="CT601" s="9"/>
      <c r="CZ601" s="9"/>
      <c r="DA601" s="9"/>
      <c r="DD601" s="9"/>
      <c r="DE601" s="9"/>
      <c r="DK601" s="9"/>
      <c r="DL601" s="9"/>
      <c r="DO601" s="9"/>
      <c r="DP601" s="9"/>
      <c r="DU601" s="8"/>
      <c r="DX601" s="9"/>
      <c r="EE601" s="9"/>
    </row>
    <row r="602" spans="2:135" ht="12.75" x14ac:dyDescent="0.2">
      <c r="B602" s="6"/>
      <c r="K602" s="25"/>
      <c r="L602" s="9"/>
      <c r="M602" s="9"/>
      <c r="W602" s="9"/>
      <c r="X602" s="9"/>
      <c r="AJ602" s="9"/>
      <c r="AL602" s="9"/>
      <c r="AM602" s="9"/>
      <c r="AP602" s="9"/>
      <c r="AQ602" s="9"/>
      <c r="AW602" s="9"/>
      <c r="AX602" s="9"/>
      <c r="BA602" s="9"/>
      <c r="BB602" s="9"/>
      <c r="BH602" s="9"/>
      <c r="BI602" s="9"/>
      <c r="BL602" s="9"/>
      <c r="BM602" s="9"/>
      <c r="BS602" s="9"/>
      <c r="BT602" s="9"/>
      <c r="BW602" s="9"/>
      <c r="BX602" s="9"/>
      <c r="CD602" s="9"/>
      <c r="CE602" s="9"/>
      <c r="CH602" s="9"/>
      <c r="CI602" s="9"/>
      <c r="CO602" s="9"/>
      <c r="CP602" s="9"/>
      <c r="CS602" s="9"/>
      <c r="CT602" s="9"/>
      <c r="CZ602" s="9"/>
      <c r="DA602" s="9"/>
      <c r="DD602" s="9"/>
      <c r="DE602" s="9"/>
      <c r="DK602" s="9"/>
      <c r="DL602" s="9"/>
      <c r="DO602" s="9"/>
      <c r="DP602" s="9"/>
      <c r="DU602" s="8"/>
      <c r="DX602" s="9"/>
      <c r="EE602" s="9"/>
    </row>
    <row r="603" spans="2:135" ht="12.75" x14ac:dyDescent="0.2">
      <c r="B603" s="6"/>
      <c r="K603" s="25"/>
      <c r="L603" s="9"/>
      <c r="M603" s="9"/>
      <c r="W603" s="9"/>
      <c r="X603" s="9"/>
      <c r="AJ603" s="9"/>
      <c r="AL603" s="9"/>
      <c r="AM603" s="9"/>
      <c r="AP603" s="9"/>
      <c r="AQ603" s="9"/>
      <c r="AW603" s="9"/>
      <c r="AX603" s="9"/>
      <c r="BA603" s="9"/>
      <c r="BB603" s="9"/>
      <c r="BH603" s="9"/>
      <c r="BI603" s="9"/>
      <c r="BL603" s="9"/>
      <c r="BM603" s="9"/>
      <c r="BS603" s="9"/>
      <c r="BT603" s="9"/>
      <c r="BW603" s="9"/>
      <c r="BX603" s="9"/>
      <c r="CD603" s="9"/>
      <c r="CE603" s="9"/>
      <c r="CH603" s="9"/>
      <c r="CI603" s="9"/>
      <c r="CO603" s="9"/>
      <c r="CP603" s="9"/>
      <c r="CS603" s="9"/>
      <c r="CT603" s="9"/>
      <c r="CZ603" s="9"/>
      <c r="DA603" s="9"/>
      <c r="DD603" s="9"/>
      <c r="DE603" s="9"/>
      <c r="DK603" s="9"/>
      <c r="DL603" s="9"/>
      <c r="DO603" s="9"/>
      <c r="DP603" s="9"/>
      <c r="DU603" s="8"/>
      <c r="DX603" s="9"/>
      <c r="EE603" s="9"/>
    </row>
    <row r="604" spans="2:135" ht="12.75" x14ac:dyDescent="0.2">
      <c r="B604" s="6"/>
      <c r="K604" s="25"/>
      <c r="L604" s="9"/>
      <c r="M604" s="9"/>
      <c r="W604" s="9"/>
      <c r="X604" s="9"/>
      <c r="AJ604" s="9"/>
      <c r="AL604" s="9"/>
      <c r="AM604" s="9"/>
      <c r="AP604" s="9"/>
      <c r="AQ604" s="9"/>
      <c r="AW604" s="9"/>
      <c r="AX604" s="9"/>
      <c r="BA604" s="9"/>
      <c r="BB604" s="9"/>
      <c r="BH604" s="9"/>
      <c r="BI604" s="9"/>
      <c r="BL604" s="9"/>
      <c r="BM604" s="9"/>
      <c r="BS604" s="9"/>
      <c r="BT604" s="9"/>
      <c r="BW604" s="9"/>
      <c r="BX604" s="9"/>
      <c r="CD604" s="9"/>
      <c r="CE604" s="9"/>
      <c r="CH604" s="9"/>
      <c r="CI604" s="9"/>
      <c r="CO604" s="9"/>
      <c r="CP604" s="9"/>
      <c r="CS604" s="9"/>
      <c r="CT604" s="9"/>
      <c r="CZ604" s="9"/>
      <c r="DA604" s="9"/>
      <c r="DD604" s="9"/>
      <c r="DE604" s="9"/>
      <c r="DK604" s="9"/>
      <c r="DL604" s="9"/>
      <c r="DO604" s="9"/>
      <c r="DP604" s="9"/>
      <c r="DU604" s="8"/>
      <c r="DX604" s="9"/>
      <c r="EE604" s="9"/>
    </row>
    <row r="605" spans="2:135" ht="12.75" x14ac:dyDescent="0.2">
      <c r="B605" s="6"/>
      <c r="K605" s="25"/>
      <c r="L605" s="9"/>
      <c r="M605" s="9"/>
      <c r="W605" s="9"/>
      <c r="X605" s="9"/>
      <c r="AJ605" s="9"/>
      <c r="AL605" s="9"/>
      <c r="AM605" s="9"/>
      <c r="AP605" s="9"/>
      <c r="AQ605" s="9"/>
      <c r="AW605" s="9"/>
      <c r="AX605" s="9"/>
      <c r="BA605" s="9"/>
      <c r="BB605" s="9"/>
      <c r="BH605" s="9"/>
      <c r="BI605" s="9"/>
      <c r="BL605" s="9"/>
      <c r="BM605" s="9"/>
      <c r="BS605" s="9"/>
      <c r="BT605" s="9"/>
      <c r="BW605" s="9"/>
      <c r="BX605" s="9"/>
      <c r="CD605" s="9"/>
      <c r="CE605" s="9"/>
      <c r="CH605" s="9"/>
      <c r="CI605" s="9"/>
      <c r="CO605" s="9"/>
      <c r="CP605" s="9"/>
      <c r="CS605" s="9"/>
      <c r="CT605" s="9"/>
      <c r="CZ605" s="9"/>
      <c r="DA605" s="9"/>
      <c r="DD605" s="9"/>
      <c r="DE605" s="9"/>
      <c r="DK605" s="9"/>
      <c r="DL605" s="9"/>
      <c r="DO605" s="9"/>
      <c r="DP605" s="9"/>
      <c r="DU605" s="8"/>
      <c r="DX605" s="9"/>
      <c r="EE605" s="9"/>
    </row>
    <row r="606" spans="2:135" ht="12.75" x14ac:dyDescent="0.2">
      <c r="B606" s="6"/>
      <c r="K606" s="25"/>
      <c r="L606" s="9"/>
      <c r="M606" s="9"/>
      <c r="W606" s="9"/>
      <c r="X606" s="9"/>
      <c r="AJ606" s="9"/>
      <c r="AL606" s="9"/>
      <c r="AM606" s="9"/>
      <c r="AP606" s="9"/>
      <c r="AQ606" s="9"/>
      <c r="AW606" s="9"/>
      <c r="AX606" s="9"/>
      <c r="BA606" s="9"/>
      <c r="BB606" s="9"/>
      <c r="BH606" s="9"/>
      <c r="BI606" s="9"/>
      <c r="BL606" s="9"/>
      <c r="BM606" s="9"/>
      <c r="BS606" s="9"/>
      <c r="BT606" s="9"/>
      <c r="BW606" s="9"/>
      <c r="BX606" s="9"/>
      <c r="CD606" s="9"/>
      <c r="CE606" s="9"/>
      <c r="CH606" s="9"/>
      <c r="CI606" s="9"/>
      <c r="CO606" s="9"/>
      <c r="CP606" s="9"/>
      <c r="CS606" s="9"/>
      <c r="CT606" s="9"/>
      <c r="CZ606" s="9"/>
      <c r="DA606" s="9"/>
      <c r="DD606" s="9"/>
      <c r="DE606" s="9"/>
      <c r="DK606" s="9"/>
      <c r="DL606" s="9"/>
      <c r="DO606" s="9"/>
      <c r="DP606" s="9"/>
      <c r="DU606" s="8"/>
      <c r="DX606" s="9"/>
      <c r="EE606" s="9"/>
    </row>
    <row r="607" spans="2:135" ht="12.75" x14ac:dyDescent="0.2">
      <c r="B607" s="6"/>
      <c r="K607" s="25"/>
      <c r="L607" s="9"/>
      <c r="M607" s="9"/>
      <c r="W607" s="9"/>
      <c r="X607" s="9"/>
      <c r="AJ607" s="9"/>
      <c r="AL607" s="9"/>
      <c r="AM607" s="9"/>
      <c r="AP607" s="9"/>
      <c r="AQ607" s="9"/>
      <c r="AW607" s="9"/>
      <c r="AX607" s="9"/>
      <c r="BA607" s="9"/>
      <c r="BB607" s="9"/>
      <c r="BH607" s="9"/>
      <c r="BI607" s="9"/>
      <c r="BL607" s="9"/>
      <c r="BM607" s="9"/>
      <c r="BS607" s="9"/>
      <c r="BT607" s="9"/>
      <c r="BW607" s="9"/>
      <c r="BX607" s="9"/>
      <c r="CD607" s="9"/>
      <c r="CE607" s="9"/>
      <c r="CH607" s="9"/>
      <c r="CI607" s="9"/>
      <c r="CO607" s="9"/>
      <c r="CP607" s="9"/>
      <c r="CS607" s="9"/>
      <c r="CT607" s="9"/>
      <c r="CZ607" s="9"/>
      <c r="DA607" s="9"/>
      <c r="DD607" s="9"/>
      <c r="DE607" s="9"/>
      <c r="DK607" s="9"/>
      <c r="DL607" s="9"/>
      <c r="DO607" s="9"/>
      <c r="DP607" s="9"/>
      <c r="DU607" s="8"/>
      <c r="DX607" s="9"/>
      <c r="EE607" s="9"/>
    </row>
    <row r="608" spans="2:135" ht="12.75" x14ac:dyDescent="0.2">
      <c r="B608" s="6"/>
      <c r="K608" s="25"/>
      <c r="L608" s="9"/>
      <c r="M608" s="9"/>
      <c r="W608" s="9"/>
      <c r="X608" s="9"/>
      <c r="AJ608" s="9"/>
      <c r="AL608" s="9"/>
      <c r="AM608" s="9"/>
      <c r="AP608" s="9"/>
      <c r="AQ608" s="9"/>
      <c r="AW608" s="9"/>
      <c r="AX608" s="9"/>
      <c r="BA608" s="9"/>
      <c r="BB608" s="9"/>
      <c r="BH608" s="9"/>
      <c r="BI608" s="9"/>
      <c r="BL608" s="9"/>
      <c r="BM608" s="9"/>
      <c r="BS608" s="9"/>
      <c r="BT608" s="9"/>
      <c r="BW608" s="9"/>
      <c r="BX608" s="9"/>
      <c r="CD608" s="9"/>
      <c r="CE608" s="9"/>
      <c r="CH608" s="9"/>
      <c r="CI608" s="9"/>
      <c r="CO608" s="9"/>
      <c r="CP608" s="9"/>
      <c r="CS608" s="9"/>
      <c r="CT608" s="9"/>
      <c r="CZ608" s="9"/>
      <c r="DA608" s="9"/>
      <c r="DD608" s="9"/>
      <c r="DE608" s="9"/>
      <c r="DK608" s="9"/>
      <c r="DL608" s="9"/>
      <c r="DO608" s="9"/>
      <c r="DP608" s="9"/>
      <c r="DU608" s="8"/>
      <c r="DX608" s="9"/>
      <c r="EE608" s="9"/>
    </row>
    <row r="609" spans="2:135" ht="12.75" x14ac:dyDescent="0.2">
      <c r="B609" s="6"/>
      <c r="K609" s="25"/>
      <c r="L609" s="9"/>
      <c r="M609" s="9"/>
      <c r="W609" s="9"/>
      <c r="X609" s="9"/>
      <c r="AJ609" s="9"/>
      <c r="AL609" s="9"/>
      <c r="AM609" s="9"/>
      <c r="AP609" s="9"/>
      <c r="AQ609" s="9"/>
      <c r="AW609" s="9"/>
      <c r="AX609" s="9"/>
      <c r="BA609" s="9"/>
      <c r="BB609" s="9"/>
      <c r="BH609" s="9"/>
      <c r="BI609" s="9"/>
      <c r="BL609" s="9"/>
      <c r="BM609" s="9"/>
      <c r="BS609" s="9"/>
      <c r="BT609" s="9"/>
      <c r="BW609" s="9"/>
      <c r="BX609" s="9"/>
      <c r="CD609" s="9"/>
      <c r="CE609" s="9"/>
      <c r="CH609" s="9"/>
      <c r="CI609" s="9"/>
      <c r="CO609" s="9"/>
      <c r="CP609" s="9"/>
      <c r="CS609" s="9"/>
      <c r="CT609" s="9"/>
      <c r="CZ609" s="9"/>
      <c r="DA609" s="9"/>
      <c r="DD609" s="9"/>
      <c r="DE609" s="9"/>
      <c r="DK609" s="9"/>
      <c r="DL609" s="9"/>
      <c r="DO609" s="9"/>
      <c r="DP609" s="9"/>
      <c r="DU609" s="8"/>
      <c r="DX609" s="9"/>
      <c r="EE609" s="9"/>
    </row>
    <row r="610" spans="2:135" ht="12.75" x14ac:dyDescent="0.2">
      <c r="B610" s="6"/>
      <c r="K610" s="25"/>
      <c r="L610" s="9"/>
      <c r="M610" s="9"/>
      <c r="W610" s="9"/>
      <c r="X610" s="9"/>
      <c r="AJ610" s="9"/>
      <c r="AL610" s="9"/>
      <c r="AM610" s="9"/>
      <c r="AP610" s="9"/>
      <c r="AQ610" s="9"/>
      <c r="AW610" s="9"/>
      <c r="AX610" s="9"/>
      <c r="BA610" s="9"/>
      <c r="BB610" s="9"/>
      <c r="BH610" s="9"/>
      <c r="BI610" s="9"/>
      <c r="BL610" s="9"/>
      <c r="BM610" s="9"/>
      <c r="BS610" s="9"/>
      <c r="BT610" s="9"/>
      <c r="BW610" s="9"/>
      <c r="BX610" s="9"/>
      <c r="CD610" s="9"/>
      <c r="CE610" s="9"/>
      <c r="CH610" s="9"/>
      <c r="CI610" s="9"/>
      <c r="CO610" s="9"/>
      <c r="CP610" s="9"/>
      <c r="CS610" s="9"/>
      <c r="CT610" s="9"/>
      <c r="CZ610" s="9"/>
      <c r="DA610" s="9"/>
      <c r="DD610" s="9"/>
      <c r="DE610" s="9"/>
      <c r="DK610" s="9"/>
      <c r="DL610" s="9"/>
      <c r="DO610" s="9"/>
      <c r="DP610" s="9"/>
      <c r="DU610" s="8"/>
      <c r="DX610" s="9"/>
      <c r="EE610" s="9"/>
    </row>
    <row r="611" spans="2:135" ht="12.75" x14ac:dyDescent="0.2">
      <c r="B611" s="6"/>
      <c r="K611" s="25"/>
      <c r="L611" s="9"/>
      <c r="M611" s="9"/>
      <c r="W611" s="9"/>
      <c r="X611" s="9"/>
      <c r="AJ611" s="9"/>
      <c r="AL611" s="9"/>
      <c r="AM611" s="9"/>
      <c r="AP611" s="9"/>
      <c r="AQ611" s="9"/>
      <c r="AW611" s="9"/>
      <c r="AX611" s="9"/>
      <c r="BA611" s="9"/>
      <c r="BB611" s="9"/>
      <c r="BH611" s="9"/>
      <c r="BI611" s="9"/>
      <c r="BL611" s="9"/>
      <c r="BM611" s="9"/>
      <c r="BS611" s="9"/>
      <c r="BT611" s="9"/>
      <c r="BW611" s="9"/>
      <c r="BX611" s="9"/>
      <c r="CD611" s="9"/>
      <c r="CE611" s="9"/>
      <c r="CH611" s="9"/>
      <c r="CI611" s="9"/>
      <c r="CO611" s="9"/>
      <c r="CP611" s="9"/>
      <c r="CS611" s="9"/>
      <c r="CT611" s="9"/>
      <c r="CZ611" s="9"/>
      <c r="DA611" s="9"/>
      <c r="DD611" s="9"/>
      <c r="DE611" s="9"/>
      <c r="DK611" s="9"/>
      <c r="DL611" s="9"/>
      <c r="DO611" s="9"/>
      <c r="DP611" s="9"/>
      <c r="DU611" s="8"/>
      <c r="DX611" s="9"/>
      <c r="EE611" s="9"/>
    </row>
    <row r="612" spans="2:135" ht="12.75" x14ac:dyDescent="0.2">
      <c r="B612" s="6"/>
      <c r="K612" s="25"/>
      <c r="L612" s="9"/>
      <c r="M612" s="9"/>
      <c r="W612" s="9"/>
      <c r="X612" s="9"/>
      <c r="AJ612" s="9"/>
      <c r="AL612" s="9"/>
      <c r="AM612" s="9"/>
      <c r="AP612" s="9"/>
      <c r="AQ612" s="9"/>
      <c r="AW612" s="9"/>
      <c r="AX612" s="9"/>
      <c r="BA612" s="9"/>
      <c r="BB612" s="9"/>
      <c r="BH612" s="9"/>
      <c r="BI612" s="9"/>
      <c r="BL612" s="9"/>
      <c r="BM612" s="9"/>
      <c r="BS612" s="9"/>
      <c r="BT612" s="9"/>
      <c r="BW612" s="9"/>
      <c r="BX612" s="9"/>
      <c r="CD612" s="9"/>
      <c r="CE612" s="9"/>
      <c r="CH612" s="9"/>
      <c r="CI612" s="9"/>
      <c r="CO612" s="9"/>
      <c r="CP612" s="9"/>
      <c r="CS612" s="9"/>
      <c r="CT612" s="9"/>
      <c r="CZ612" s="9"/>
      <c r="DA612" s="9"/>
      <c r="DD612" s="9"/>
      <c r="DE612" s="9"/>
      <c r="DK612" s="9"/>
      <c r="DL612" s="9"/>
      <c r="DO612" s="9"/>
      <c r="DP612" s="9"/>
      <c r="DU612" s="8"/>
      <c r="DX612" s="9"/>
      <c r="EE612" s="9"/>
    </row>
    <row r="613" spans="2:135" ht="12.75" x14ac:dyDescent="0.2">
      <c r="B613" s="6"/>
      <c r="K613" s="25"/>
      <c r="L613" s="9"/>
      <c r="M613" s="9"/>
      <c r="W613" s="9"/>
      <c r="X613" s="9"/>
      <c r="AJ613" s="9"/>
      <c r="AL613" s="9"/>
      <c r="AM613" s="9"/>
      <c r="AP613" s="9"/>
      <c r="AQ613" s="9"/>
      <c r="AW613" s="9"/>
      <c r="AX613" s="9"/>
      <c r="BA613" s="9"/>
      <c r="BB613" s="9"/>
      <c r="BH613" s="9"/>
      <c r="BI613" s="9"/>
      <c r="BL613" s="9"/>
      <c r="BM613" s="9"/>
      <c r="BS613" s="9"/>
      <c r="BT613" s="9"/>
      <c r="BW613" s="9"/>
      <c r="BX613" s="9"/>
      <c r="CD613" s="9"/>
      <c r="CE613" s="9"/>
      <c r="CH613" s="9"/>
      <c r="CI613" s="9"/>
      <c r="CO613" s="9"/>
      <c r="CP613" s="9"/>
      <c r="CS613" s="9"/>
      <c r="CT613" s="9"/>
      <c r="CZ613" s="9"/>
      <c r="DA613" s="9"/>
      <c r="DD613" s="9"/>
      <c r="DE613" s="9"/>
      <c r="DK613" s="9"/>
      <c r="DL613" s="9"/>
      <c r="DO613" s="9"/>
      <c r="DP613" s="9"/>
      <c r="DU613" s="8"/>
      <c r="DX613" s="9"/>
      <c r="EE613" s="9"/>
    </row>
    <row r="614" spans="2:135" ht="12.75" x14ac:dyDescent="0.2">
      <c r="B614" s="6"/>
      <c r="K614" s="25"/>
      <c r="L614" s="9"/>
      <c r="M614" s="9"/>
      <c r="W614" s="9"/>
      <c r="X614" s="9"/>
      <c r="AJ614" s="9"/>
      <c r="AL614" s="9"/>
      <c r="AM614" s="9"/>
      <c r="AP614" s="9"/>
      <c r="AQ614" s="9"/>
      <c r="AW614" s="9"/>
      <c r="AX614" s="9"/>
      <c r="BA614" s="9"/>
      <c r="BB614" s="9"/>
      <c r="BH614" s="9"/>
      <c r="BI614" s="9"/>
      <c r="BL614" s="9"/>
      <c r="BM614" s="9"/>
      <c r="BS614" s="9"/>
      <c r="BT614" s="9"/>
      <c r="BW614" s="9"/>
      <c r="BX614" s="9"/>
      <c r="CD614" s="9"/>
      <c r="CE614" s="9"/>
      <c r="CH614" s="9"/>
      <c r="CI614" s="9"/>
      <c r="CO614" s="9"/>
      <c r="CP614" s="9"/>
      <c r="CS614" s="9"/>
      <c r="CT614" s="9"/>
      <c r="CZ614" s="9"/>
      <c r="DA614" s="9"/>
      <c r="DD614" s="9"/>
      <c r="DE614" s="9"/>
      <c r="DK614" s="9"/>
      <c r="DL614" s="9"/>
      <c r="DO614" s="9"/>
      <c r="DP614" s="9"/>
      <c r="DU614" s="8"/>
      <c r="DX614" s="9"/>
      <c r="EE614" s="9"/>
    </row>
    <row r="615" spans="2:135" ht="12.75" x14ac:dyDescent="0.2">
      <c r="B615" s="6"/>
      <c r="K615" s="25"/>
      <c r="L615" s="9"/>
      <c r="M615" s="9"/>
      <c r="W615" s="9"/>
      <c r="X615" s="9"/>
      <c r="AJ615" s="9"/>
      <c r="AL615" s="9"/>
      <c r="AM615" s="9"/>
      <c r="AP615" s="9"/>
      <c r="AQ615" s="9"/>
      <c r="AW615" s="9"/>
      <c r="AX615" s="9"/>
      <c r="BA615" s="9"/>
      <c r="BB615" s="9"/>
      <c r="BH615" s="9"/>
      <c r="BI615" s="9"/>
      <c r="BL615" s="9"/>
      <c r="BM615" s="9"/>
      <c r="BS615" s="9"/>
      <c r="BT615" s="9"/>
      <c r="BW615" s="9"/>
      <c r="BX615" s="9"/>
      <c r="CD615" s="9"/>
      <c r="CE615" s="9"/>
      <c r="CH615" s="9"/>
      <c r="CI615" s="9"/>
      <c r="CO615" s="9"/>
      <c r="CP615" s="9"/>
      <c r="CS615" s="9"/>
      <c r="CT615" s="9"/>
      <c r="CZ615" s="9"/>
      <c r="DA615" s="9"/>
      <c r="DD615" s="9"/>
      <c r="DE615" s="9"/>
      <c r="DK615" s="9"/>
      <c r="DL615" s="9"/>
      <c r="DO615" s="9"/>
      <c r="DP615" s="9"/>
      <c r="DU615" s="8"/>
      <c r="DX615" s="9"/>
      <c r="EE615" s="9"/>
    </row>
    <row r="616" spans="2:135" ht="12.75" x14ac:dyDescent="0.2">
      <c r="B616" s="6"/>
      <c r="K616" s="25"/>
      <c r="L616" s="9"/>
      <c r="M616" s="9"/>
      <c r="W616" s="9"/>
      <c r="X616" s="9"/>
      <c r="AJ616" s="9"/>
      <c r="AL616" s="9"/>
      <c r="AM616" s="9"/>
      <c r="AP616" s="9"/>
      <c r="AQ616" s="9"/>
      <c r="AW616" s="9"/>
      <c r="AX616" s="9"/>
      <c r="BA616" s="9"/>
      <c r="BB616" s="9"/>
      <c r="BH616" s="9"/>
      <c r="BI616" s="9"/>
      <c r="BL616" s="9"/>
      <c r="BM616" s="9"/>
      <c r="BS616" s="9"/>
      <c r="BT616" s="9"/>
      <c r="BW616" s="9"/>
      <c r="BX616" s="9"/>
      <c r="CD616" s="9"/>
      <c r="CE616" s="9"/>
      <c r="CH616" s="9"/>
      <c r="CI616" s="9"/>
      <c r="CO616" s="9"/>
      <c r="CP616" s="9"/>
      <c r="CS616" s="9"/>
      <c r="CT616" s="9"/>
      <c r="CZ616" s="9"/>
      <c r="DA616" s="9"/>
      <c r="DD616" s="9"/>
      <c r="DE616" s="9"/>
      <c r="DK616" s="9"/>
      <c r="DL616" s="9"/>
      <c r="DO616" s="9"/>
      <c r="DP616" s="9"/>
      <c r="DU616" s="8"/>
      <c r="DX616" s="9"/>
      <c r="EE616" s="9"/>
    </row>
    <row r="617" spans="2:135" ht="12.75" x14ac:dyDescent="0.2">
      <c r="B617" s="6"/>
      <c r="K617" s="25"/>
      <c r="L617" s="9"/>
      <c r="M617" s="9"/>
      <c r="W617" s="9"/>
      <c r="X617" s="9"/>
      <c r="AJ617" s="9"/>
      <c r="AL617" s="9"/>
      <c r="AM617" s="9"/>
      <c r="AP617" s="9"/>
      <c r="AQ617" s="9"/>
      <c r="AW617" s="9"/>
      <c r="AX617" s="9"/>
      <c r="BA617" s="9"/>
      <c r="BB617" s="9"/>
      <c r="BH617" s="9"/>
      <c r="BI617" s="9"/>
      <c r="BL617" s="9"/>
      <c r="BM617" s="9"/>
      <c r="BS617" s="9"/>
      <c r="BT617" s="9"/>
      <c r="BW617" s="9"/>
      <c r="BX617" s="9"/>
      <c r="CD617" s="9"/>
      <c r="CE617" s="9"/>
      <c r="CH617" s="9"/>
      <c r="CI617" s="9"/>
      <c r="CO617" s="9"/>
      <c r="CP617" s="9"/>
      <c r="CS617" s="9"/>
      <c r="CT617" s="9"/>
      <c r="CZ617" s="9"/>
      <c r="DA617" s="9"/>
      <c r="DD617" s="9"/>
      <c r="DE617" s="9"/>
      <c r="DK617" s="9"/>
      <c r="DL617" s="9"/>
      <c r="DO617" s="9"/>
      <c r="DP617" s="9"/>
      <c r="DU617" s="8"/>
      <c r="DX617" s="9"/>
      <c r="EE617" s="9"/>
    </row>
    <row r="618" spans="2:135" ht="12.75" x14ac:dyDescent="0.2">
      <c r="B618" s="6"/>
      <c r="K618" s="25"/>
      <c r="L618" s="9"/>
      <c r="M618" s="9"/>
      <c r="W618" s="9"/>
      <c r="X618" s="9"/>
      <c r="AJ618" s="9"/>
      <c r="AL618" s="9"/>
      <c r="AM618" s="9"/>
      <c r="AP618" s="9"/>
      <c r="AQ618" s="9"/>
      <c r="AW618" s="9"/>
      <c r="AX618" s="9"/>
      <c r="BA618" s="9"/>
      <c r="BB618" s="9"/>
      <c r="BH618" s="9"/>
      <c r="BI618" s="9"/>
      <c r="BL618" s="9"/>
      <c r="BM618" s="9"/>
      <c r="BS618" s="9"/>
      <c r="BT618" s="9"/>
      <c r="BW618" s="9"/>
      <c r="BX618" s="9"/>
      <c r="CD618" s="9"/>
      <c r="CE618" s="9"/>
      <c r="CH618" s="9"/>
      <c r="CI618" s="9"/>
      <c r="CO618" s="9"/>
      <c r="CP618" s="9"/>
      <c r="CS618" s="9"/>
      <c r="CT618" s="9"/>
      <c r="CZ618" s="9"/>
      <c r="DA618" s="9"/>
      <c r="DD618" s="9"/>
      <c r="DE618" s="9"/>
      <c r="DK618" s="9"/>
      <c r="DL618" s="9"/>
      <c r="DO618" s="9"/>
      <c r="DP618" s="9"/>
      <c r="DU618" s="8"/>
      <c r="DX618" s="9"/>
      <c r="EE618" s="9"/>
    </row>
    <row r="619" spans="2:135" ht="12.75" x14ac:dyDescent="0.2">
      <c r="B619" s="6"/>
      <c r="K619" s="25"/>
      <c r="L619" s="9"/>
      <c r="M619" s="9"/>
      <c r="W619" s="9"/>
      <c r="X619" s="9"/>
      <c r="AJ619" s="9"/>
      <c r="AL619" s="9"/>
      <c r="AM619" s="9"/>
      <c r="AP619" s="9"/>
      <c r="AQ619" s="9"/>
      <c r="AW619" s="9"/>
      <c r="AX619" s="9"/>
      <c r="BA619" s="9"/>
      <c r="BB619" s="9"/>
      <c r="BH619" s="9"/>
      <c r="BI619" s="9"/>
      <c r="BL619" s="9"/>
      <c r="BM619" s="9"/>
      <c r="BS619" s="9"/>
      <c r="BT619" s="9"/>
      <c r="BW619" s="9"/>
      <c r="BX619" s="9"/>
      <c r="CD619" s="9"/>
      <c r="CE619" s="9"/>
      <c r="CH619" s="9"/>
      <c r="CI619" s="9"/>
      <c r="CO619" s="9"/>
      <c r="CP619" s="9"/>
      <c r="CS619" s="9"/>
      <c r="CT619" s="9"/>
      <c r="CZ619" s="9"/>
      <c r="DA619" s="9"/>
      <c r="DD619" s="9"/>
      <c r="DE619" s="9"/>
      <c r="DK619" s="9"/>
      <c r="DL619" s="9"/>
      <c r="DO619" s="9"/>
      <c r="DP619" s="9"/>
      <c r="DU619" s="8"/>
      <c r="DX619" s="9"/>
      <c r="EE619" s="9"/>
    </row>
    <row r="620" spans="2:135" ht="12.75" x14ac:dyDescent="0.2">
      <c r="B620" s="6"/>
      <c r="K620" s="25"/>
      <c r="L620" s="9"/>
      <c r="M620" s="9"/>
      <c r="W620" s="9"/>
      <c r="X620" s="9"/>
      <c r="AJ620" s="9"/>
      <c r="AL620" s="9"/>
      <c r="AM620" s="9"/>
      <c r="AP620" s="9"/>
      <c r="AQ620" s="9"/>
      <c r="AW620" s="9"/>
      <c r="AX620" s="9"/>
      <c r="BA620" s="9"/>
      <c r="BB620" s="9"/>
      <c r="BH620" s="9"/>
      <c r="BI620" s="9"/>
      <c r="BL620" s="9"/>
      <c r="BM620" s="9"/>
      <c r="BS620" s="9"/>
      <c r="BT620" s="9"/>
      <c r="BW620" s="9"/>
      <c r="BX620" s="9"/>
      <c r="CD620" s="9"/>
      <c r="CE620" s="9"/>
      <c r="CH620" s="9"/>
      <c r="CI620" s="9"/>
      <c r="CO620" s="9"/>
      <c r="CP620" s="9"/>
      <c r="CS620" s="9"/>
      <c r="CT620" s="9"/>
      <c r="CZ620" s="9"/>
      <c r="DA620" s="9"/>
      <c r="DD620" s="9"/>
      <c r="DE620" s="9"/>
      <c r="DK620" s="9"/>
      <c r="DL620" s="9"/>
      <c r="DO620" s="9"/>
      <c r="DP620" s="9"/>
      <c r="DU620" s="8"/>
      <c r="DX620" s="9"/>
      <c r="EE620" s="9"/>
    </row>
    <row r="621" spans="2:135" ht="12.75" x14ac:dyDescent="0.2">
      <c r="B621" s="6"/>
      <c r="K621" s="25"/>
      <c r="L621" s="9"/>
      <c r="M621" s="9"/>
      <c r="W621" s="9"/>
      <c r="X621" s="9"/>
      <c r="AJ621" s="9"/>
      <c r="AL621" s="9"/>
      <c r="AM621" s="9"/>
      <c r="AP621" s="9"/>
      <c r="AQ621" s="9"/>
      <c r="AW621" s="9"/>
      <c r="AX621" s="9"/>
      <c r="BA621" s="9"/>
      <c r="BB621" s="9"/>
      <c r="BH621" s="9"/>
      <c r="BI621" s="9"/>
      <c r="BL621" s="9"/>
      <c r="BM621" s="9"/>
      <c r="BS621" s="9"/>
      <c r="BT621" s="9"/>
      <c r="BW621" s="9"/>
      <c r="BX621" s="9"/>
      <c r="CD621" s="9"/>
      <c r="CE621" s="9"/>
      <c r="CH621" s="9"/>
      <c r="CI621" s="9"/>
      <c r="CO621" s="9"/>
      <c r="CP621" s="9"/>
      <c r="CS621" s="9"/>
      <c r="CT621" s="9"/>
      <c r="CZ621" s="9"/>
      <c r="DA621" s="9"/>
      <c r="DD621" s="9"/>
      <c r="DE621" s="9"/>
      <c r="DK621" s="9"/>
      <c r="DL621" s="9"/>
      <c r="DO621" s="9"/>
      <c r="DP621" s="9"/>
      <c r="DU621" s="8"/>
      <c r="DX621" s="9"/>
      <c r="EE621" s="9"/>
    </row>
    <row r="622" spans="2:135" ht="12.75" x14ac:dyDescent="0.2">
      <c r="B622" s="6"/>
      <c r="K622" s="25"/>
      <c r="L622" s="9"/>
      <c r="M622" s="9"/>
      <c r="W622" s="9"/>
      <c r="X622" s="9"/>
      <c r="AJ622" s="9"/>
      <c r="AL622" s="9"/>
      <c r="AM622" s="9"/>
      <c r="AP622" s="9"/>
      <c r="AQ622" s="9"/>
      <c r="AW622" s="9"/>
      <c r="AX622" s="9"/>
      <c r="BA622" s="9"/>
      <c r="BB622" s="9"/>
      <c r="BH622" s="9"/>
      <c r="BI622" s="9"/>
      <c r="BL622" s="9"/>
      <c r="BM622" s="9"/>
      <c r="BS622" s="9"/>
      <c r="BT622" s="9"/>
      <c r="BW622" s="9"/>
      <c r="BX622" s="9"/>
      <c r="CD622" s="9"/>
      <c r="CE622" s="9"/>
      <c r="CH622" s="9"/>
      <c r="CI622" s="9"/>
      <c r="CO622" s="9"/>
      <c r="CP622" s="9"/>
      <c r="CS622" s="9"/>
      <c r="CT622" s="9"/>
      <c r="CZ622" s="9"/>
      <c r="DA622" s="9"/>
      <c r="DD622" s="9"/>
      <c r="DE622" s="9"/>
      <c r="DK622" s="9"/>
      <c r="DL622" s="9"/>
      <c r="DO622" s="9"/>
      <c r="DP622" s="9"/>
      <c r="DU622" s="8"/>
      <c r="DX622" s="9"/>
      <c r="EE622" s="9"/>
    </row>
    <row r="623" spans="2:135" ht="12.75" x14ac:dyDescent="0.2">
      <c r="B623" s="6"/>
      <c r="K623" s="25"/>
      <c r="L623" s="9"/>
      <c r="M623" s="9"/>
      <c r="W623" s="9"/>
      <c r="X623" s="9"/>
      <c r="AJ623" s="9"/>
      <c r="AL623" s="9"/>
      <c r="AM623" s="9"/>
      <c r="AP623" s="9"/>
      <c r="AQ623" s="9"/>
      <c r="AW623" s="9"/>
      <c r="AX623" s="9"/>
      <c r="BA623" s="9"/>
      <c r="BB623" s="9"/>
      <c r="BH623" s="9"/>
      <c r="BI623" s="9"/>
      <c r="BL623" s="9"/>
      <c r="BM623" s="9"/>
      <c r="BS623" s="9"/>
      <c r="BT623" s="9"/>
      <c r="BW623" s="9"/>
      <c r="BX623" s="9"/>
      <c r="CD623" s="9"/>
      <c r="CE623" s="9"/>
      <c r="CH623" s="9"/>
      <c r="CI623" s="9"/>
      <c r="CO623" s="9"/>
      <c r="CP623" s="9"/>
      <c r="CS623" s="9"/>
      <c r="CT623" s="9"/>
      <c r="CZ623" s="9"/>
      <c r="DA623" s="9"/>
      <c r="DD623" s="9"/>
      <c r="DE623" s="9"/>
      <c r="DK623" s="9"/>
      <c r="DL623" s="9"/>
      <c r="DO623" s="9"/>
      <c r="DP623" s="9"/>
      <c r="DU623" s="8"/>
      <c r="DX623" s="9"/>
      <c r="EE623" s="9"/>
    </row>
    <row r="624" spans="2:135" ht="12.75" x14ac:dyDescent="0.2">
      <c r="B624" s="6"/>
      <c r="K624" s="25"/>
      <c r="L624" s="9"/>
      <c r="M624" s="9"/>
      <c r="W624" s="9"/>
      <c r="X624" s="9"/>
      <c r="AJ624" s="9"/>
      <c r="AL624" s="9"/>
      <c r="AM624" s="9"/>
      <c r="AP624" s="9"/>
      <c r="AQ624" s="9"/>
      <c r="AW624" s="9"/>
      <c r="AX624" s="9"/>
      <c r="BA624" s="9"/>
      <c r="BB624" s="9"/>
      <c r="BH624" s="9"/>
      <c r="BI624" s="9"/>
      <c r="BL624" s="9"/>
      <c r="BM624" s="9"/>
      <c r="BS624" s="9"/>
      <c r="BT624" s="9"/>
      <c r="BW624" s="9"/>
      <c r="BX624" s="9"/>
      <c r="CD624" s="9"/>
      <c r="CE624" s="9"/>
      <c r="CH624" s="9"/>
      <c r="CI624" s="9"/>
      <c r="CO624" s="9"/>
      <c r="CP624" s="9"/>
      <c r="CS624" s="9"/>
      <c r="CT624" s="9"/>
      <c r="CZ624" s="9"/>
      <c r="DA624" s="9"/>
      <c r="DD624" s="9"/>
      <c r="DE624" s="9"/>
      <c r="DK624" s="9"/>
      <c r="DL624" s="9"/>
      <c r="DO624" s="9"/>
      <c r="DP624" s="9"/>
      <c r="DU624" s="8"/>
      <c r="DX624" s="9"/>
      <c r="EE624" s="9"/>
    </row>
    <row r="625" spans="2:135" ht="12.75" x14ac:dyDescent="0.2">
      <c r="B625" s="6"/>
      <c r="K625" s="25"/>
      <c r="L625" s="9"/>
      <c r="M625" s="9"/>
      <c r="W625" s="9"/>
      <c r="X625" s="9"/>
      <c r="AJ625" s="9"/>
      <c r="AL625" s="9"/>
      <c r="AM625" s="9"/>
      <c r="AP625" s="9"/>
      <c r="AQ625" s="9"/>
      <c r="AW625" s="9"/>
      <c r="AX625" s="9"/>
      <c r="BA625" s="9"/>
      <c r="BB625" s="9"/>
      <c r="BH625" s="9"/>
      <c r="BI625" s="9"/>
      <c r="BL625" s="9"/>
      <c r="BM625" s="9"/>
      <c r="BS625" s="9"/>
      <c r="BT625" s="9"/>
      <c r="BW625" s="9"/>
      <c r="BX625" s="9"/>
      <c r="CD625" s="9"/>
      <c r="CE625" s="9"/>
      <c r="CH625" s="9"/>
      <c r="CI625" s="9"/>
      <c r="CO625" s="9"/>
      <c r="CP625" s="9"/>
      <c r="CS625" s="9"/>
      <c r="CT625" s="9"/>
      <c r="CZ625" s="9"/>
      <c r="DA625" s="9"/>
      <c r="DD625" s="9"/>
      <c r="DE625" s="9"/>
      <c r="DK625" s="9"/>
      <c r="DL625" s="9"/>
      <c r="DO625" s="9"/>
      <c r="DP625" s="9"/>
      <c r="DU625" s="8"/>
      <c r="DX625" s="9"/>
      <c r="EE625" s="9"/>
    </row>
    <row r="626" spans="2:135" ht="12.75" x14ac:dyDescent="0.2">
      <c r="B626" s="6"/>
      <c r="K626" s="25"/>
      <c r="L626" s="9"/>
      <c r="M626" s="9"/>
      <c r="W626" s="9"/>
      <c r="X626" s="9"/>
      <c r="AJ626" s="9"/>
      <c r="AL626" s="9"/>
      <c r="AM626" s="9"/>
      <c r="AP626" s="9"/>
      <c r="AQ626" s="9"/>
      <c r="AW626" s="9"/>
      <c r="AX626" s="9"/>
      <c r="BA626" s="9"/>
      <c r="BB626" s="9"/>
      <c r="BH626" s="9"/>
      <c r="BI626" s="9"/>
      <c r="BL626" s="9"/>
      <c r="BM626" s="9"/>
      <c r="BS626" s="9"/>
      <c r="BT626" s="9"/>
      <c r="BW626" s="9"/>
      <c r="BX626" s="9"/>
      <c r="CD626" s="9"/>
      <c r="CE626" s="9"/>
      <c r="CH626" s="9"/>
      <c r="CI626" s="9"/>
      <c r="CO626" s="9"/>
      <c r="CP626" s="9"/>
      <c r="CS626" s="9"/>
      <c r="CT626" s="9"/>
      <c r="CZ626" s="9"/>
      <c r="DA626" s="9"/>
      <c r="DD626" s="9"/>
      <c r="DE626" s="9"/>
      <c r="DK626" s="9"/>
      <c r="DL626" s="9"/>
      <c r="DO626" s="9"/>
      <c r="DP626" s="9"/>
      <c r="DU626" s="8"/>
      <c r="DX626" s="9"/>
      <c r="EE626" s="9"/>
    </row>
    <row r="627" spans="2:135" ht="12.75" x14ac:dyDescent="0.2">
      <c r="B627" s="6"/>
      <c r="K627" s="25"/>
      <c r="L627" s="9"/>
      <c r="M627" s="9"/>
      <c r="W627" s="9"/>
      <c r="X627" s="9"/>
      <c r="AJ627" s="9"/>
      <c r="AL627" s="9"/>
      <c r="AM627" s="9"/>
      <c r="AP627" s="9"/>
      <c r="AQ627" s="9"/>
      <c r="AW627" s="9"/>
      <c r="AX627" s="9"/>
      <c r="BA627" s="9"/>
      <c r="BB627" s="9"/>
      <c r="BH627" s="9"/>
      <c r="BI627" s="9"/>
      <c r="BL627" s="9"/>
      <c r="BM627" s="9"/>
      <c r="BS627" s="9"/>
      <c r="BT627" s="9"/>
      <c r="BW627" s="9"/>
      <c r="BX627" s="9"/>
      <c r="CD627" s="9"/>
      <c r="CE627" s="9"/>
      <c r="CH627" s="9"/>
      <c r="CI627" s="9"/>
      <c r="CO627" s="9"/>
      <c r="CP627" s="9"/>
      <c r="CS627" s="9"/>
      <c r="CT627" s="9"/>
      <c r="CZ627" s="9"/>
      <c r="DA627" s="9"/>
      <c r="DD627" s="9"/>
      <c r="DE627" s="9"/>
      <c r="DK627" s="9"/>
      <c r="DL627" s="9"/>
      <c r="DO627" s="9"/>
      <c r="DP627" s="9"/>
      <c r="DU627" s="8"/>
      <c r="DX627" s="9"/>
      <c r="EE627" s="9"/>
    </row>
    <row r="628" spans="2:135" ht="12.75" x14ac:dyDescent="0.2">
      <c r="B628" s="6"/>
      <c r="K628" s="25"/>
      <c r="L628" s="9"/>
      <c r="M628" s="9"/>
      <c r="W628" s="9"/>
      <c r="X628" s="9"/>
      <c r="AJ628" s="9"/>
      <c r="AL628" s="9"/>
      <c r="AM628" s="9"/>
      <c r="AP628" s="9"/>
      <c r="AQ628" s="9"/>
      <c r="AW628" s="9"/>
      <c r="AX628" s="9"/>
      <c r="BA628" s="9"/>
      <c r="BB628" s="9"/>
      <c r="BH628" s="9"/>
      <c r="BI628" s="9"/>
      <c r="BL628" s="9"/>
      <c r="BM628" s="9"/>
      <c r="BS628" s="9"/>
      <c r="BT628" s="9"/>
      <c r="BW628" s="9"/>
      <c r="BX628" s="9"/>
      <c r="CD628" s="9"/>
      <c r="CE628" s="9"/>
      <c r="CH628" s="9"/>
      <c r="CI628" s="9"/>
      <c r="CO628" s="9"/>
      <c r="CP628" s="9"/>
      <c r="CS628" s="9"/>
      <c r="CT628" s="9"/>
      <c r="CZ628" s="9"/>
      <c r="DA628" s="9"/>
      <c r="DD628" s="9"/>
      <c r="DE628" s="9"/>
      <c r="DK628" s="9"/>
      <c r="DL628" s="9"/>
      <c r="DO628" s="9"/>
      <c r="DP628" s="9"/>
      <c r="DU628" s="8"/>
      <c r="DX628" s="9"/>
      <c r="EE628" s="9"/>
    </row>
    <row r="629" spans="2:135" ht="12.75" x14ac:dyDescent="0.2">
      <c r="B629" s="6"/>
      <c r="K629" s="25"/>
      <c r="L629" s="9"/>
      <c r="M629" s="9"/>
      <c r="W629" s="9"/>
      <c r="X629" s="9"/>
      <c r="AJ629" s="9"/>
      <c r="AL629" s="9"/>
      <c r="AM629" s="9"/>
      <c r="AP629" s="9"/>
      <c r="AQ629" s="9"/>
      <c r="AW629" s="9"/>
      <c r="AX629" s="9"/>
      <c r="BA629" s="9"/>
      <c r="BB629" s="9"/>
      <c r="BH629" s="9"/>
      <c r="BI629" s="9"/>
      <c r="BL629" s="9"/>
      <c r="BM629" s="9"/>
      <c r="BS629" s="9"/>
      <c r="BT629" s="9"/>
      <c r="BW629" s="9"/>
      <c r="BX629" s="9"/>
      <c r="CD629" s="9"/>
      <c r="CE629" s="9"/>
      <c r="CH629" s="9"/>
      <c r="CI629" s="9"/>
      <c r="CO629" s="9"/>
      <c r="CP629" s="9"/>
      <c r="CS629" s="9"/>
      <c r="CT629" s="9"/>
      <c r="CZ629" s="9"/>
      <c r="DA629" s="9"/>
      <c r="DD629" s="9"/>
      <c r="DE629" s="9"/>
      <c r="DK629" s="9"/>
      <c r="DL629" s="9"/>
      <c r="DO629" s="9"/>
      <c r="DP629" s="9"/>
      <c r="DU629" s="8"/>
      <c r="DX629" s="9"/>
      <c r="EE629" s="9"/>
    </row>
    <row r="630" spans="2:135" ht="12.75" x14ac:dyDescent="0.2">
      <c r="B630" s="6"/>
      <c r="K630" s="25"/>
      <c r="L630" s="9"/>
      <c r="M630" s="9"/>
      <c r="W630" s="9"/>
      <c r="X630" s="9"/>
      <c r="AJ630" s="9"/>
      <c r="AL630" s="9"/>
      <c r="AM630" s="9"/>
      <c r="AP630" s="9"/>
      <c r="AQ630" s="9"/>
      <c r="AW630" s="9"/>
      <c r="AX630" s="9"/>
      <c r="BA630" s="9"/>
      <c r="BB630" s="9"/>
      <c r="BH630" s="9"/>
      <c r="BI630" s="9"/>
      <c r="BL630" s="9"/>
      <c r="BM630" s="9"/>
      <c r="BS630" s="9"/>
      <c r="BT630" s="9"/>
      <c r="BW630" s="9"/>
      <c r="BX630" s="9"/>
      <c r="CD630" s="9"/>
      <c r="CE630" s="9"/>
      <c r="CH630" s="9"/>
      <c r="CI630" s="9"/>
      <c r="CO630" s="9"/>
      <c r="CP630" s="9"/>
      <c r="CS630" s="9"/>
      <c r="CT630" s="9"/>
      <c r="CZ630" s="9"/>
      <c r="DA630" s="9"/>
      <c r="DD630" s="9"/>
      <c r="DE630" s="9"/>
      <c r="DK630" s="9"/>
      <c r="DL630" s="9"/>
      <c r="DO630" s="9"/>
      <c r="DP630" s="9"/>
      <c r="DU630" s="8"/>
      <c r="DX630" s="9"/>
      <c r="EE630" s="9"/>
    </row>
    <row r="631" spans="2:135" ht="12.75" x14ac:dyDescent="0.2">
      <c r="B631" s="6"/>
      <c r="K631" s="25"/>
      <c r="L631" s="9"/>
      <c r="M631" s="9"/>
      <c r="W631" s="9"/>
      <c r="X631" s="9"/>
      <c r="AJ631" s="9"/>
      <c r="AL631" s="9"/>
      <c r="AM631" s="9"/>
      <c r="AP631" s="9"/>
      <c r="AQ631" s="9"/>
      <c r="AW631" s="9"/>
      <c r="AX631" s="9"/>
      <c r="BA631" s="9"/>
      <c r="BB631" s="9"/>
      <c r="BH631" s="9"/>
      <c r="BI631" s="9"/>
      <c r="BL631" s="9"/>
      <c r="BM631" s="9"/>
      <c r="BS631" s="9"/>
      <c r="BT631" s="9"/>
      <c r="BW631" s="9"/>
      <c r="BX631" s="9"/>
      <c r="CD631" s="9"/>
      <c r="CE631" s="9"/>
      <c r="CH631" s="9"/>
      <c r="CI631" s="9"/>
      <c r="CO631" s="9"/>
      <c r="CP631" s="9"/>
      <c r="CS631" s="9"/>
      <c r="CT631" s="9"/>
      <c r="CZ631" s="9"/>
      <c r="DA631" s="9"/>
      <c r="DD631" s="9"/>
      <c r="DE631" s="9"/>
      <c r="DK631" s="9"/>
      <c r="DL631" s="9"/>
      <c r="DO631" s="9"/>
      <c r="DP631" s="9"/>
      <c r="DU631" s="8"/>
      <c r="DX631" s="9"/>
      <c r="EE631" s="9"/>
    </row>
    <row r="632" spans="2:135" ht="12.75" x14ac:dyDescent="0.2">
      <c r="B632" s="6"/>
      <c r="K632" s="25"/>
      <c r="L632" s="9"/>
      <c r="M632" s="9"/>
      <c r="W632" s="9"/>
      <c r="X632" s="9"/>
      <c r="AJ632" s="9"/>
      <c r="AL632" s="9"/>
      <c r="AM632" s="9"/>
      <c r="AP632" s="9"/>
      <c r="AQ632" s="9"/>
      <c r="AW632" s="9"/>
      <c r="AX632" s="9"/>
      <c r="BA632" s="9"/>
      <c r="BB632" s="9"/>
      <c r="BH632" s="9"/>
      <c r="BI632" s="9"/>
      <c r="BL632" s="9"/>
      <c r="BM632" s="9"/>
      <c r="BS632" s="9"/>
      <c r="BT632" s="9"/>
      <c r="BW632" s="9"/>
      <c r="BX632" s="9"/>
      <c r="CD632" s="9"/>
      <c r="CE632" s="9"/>
      <c r="CH632" s="9"/>
      <c r="CI632" s="9"/>
      <c r="CO632" s="9"/>
      <c r="CP632" s="9"/>
      <c r="CS632" s="9"/>
      <c r="CT632" s="9"/>
      <c r="CZ632" s="9"/>
      <c r="DA632" s="9"/>
      <c r="DD632" s="9"/>
      <c r="DE632" s="9"/>
      <c r="DK632" s="9"/>
      <c r="DL632" s="9"/>
      <c r="DO632" s="9"/>
      <c r="DP632" s="9"/>
      <c r="DU632" s="8"/>
      <c r="DX632" s="9"/>
      <c r="EE632" s="9"/>
    </row>
    <row r="633" spans="2:135" ht="12.75" x14ac:dyDescent="0.2">
      <c r="B633" s="6"/>
      <c r="K633" s="25"/>
      <c r="L633" s="9"/>
      <c r="M633" s="9"/>
      <c r="W633" s="9"/>
      <c r="X633" s="9"/>
      <c r="AJ633" s="9"/>
      <c r="AL633" s="9"/>
      <c r="AM633" s="9"/>
      <c r="AP633" s="9"/>
      <c r="AQ633" s="9"/>
      <c r="AW633" s="9"/>
      <c r="AX633" s="9"/>
      <c r="BA633" s="9"/>
      <c r="BB633" s="9"/>
      <c r="BH633" s="9"/>
      <c r="BI633" s="9"/>
      <c r="BL633" s="9"/>
      <c r="BM633" s="9"/>
      <c r="BS633" s="9"/>
      <c r="BT633" s="9"/>
      <c r="BW633" s="9"/>
      <c r="BX633" s="9"/>
      <c r="CD633" s="9"/>
      <c r="CE633" s="9"/>
      <c r="CH633" s="9"/>
      <c r="CI633" s="9"/>
      <c r="CO633" s="9"/>
      <c r="CP633" s="9"/>
      <c r="CS633" s="9"/>
      <c r="CT633" s="9"/>
      <c r="CZ633" s="9"/>
      <c r="DA633" s="9"/>
      <c r="DD633" s="9"/>
      <c r="DE633" s="9"/>
      <c r="DK633" s="9"/>
      <c r="DL633" s="9"/>
      <c r="DO633" s="9"/>
      <c r="DP633" s="9"/>
      <c r="DU633" s="8"/>
      <c r="DX633" s="9"/>
      <c r="EE633" s="9"/>
    </row>
    <row r="634" spans="2:135" ht="12.75" x14ac:dyDescent="0.2">
      <c r="B634" s="6"/>
      <c r="K634" s="25"/>
      <c r="L634" s="9"/>
      <c r="M634" s="9"/>
      <c r="W634" s="9"/>
      <c r="X634" s="9"/>
      <c r="AJ634" s="9"/>
      <c r="AL634" s="9"/>
      <c r="AM634" s="9"/>
      <c r="AP634" s="9"/>
      <c r="AQ634" s="9"/>
      <c r="AW634" s="9"/>
      <c r="AX634" s="9"/>
      <c r="BA634" s="9"/>
      <c r="BB634" s="9"/>
      <c r="BH634" s="9"/>
      <c r="BI634" s="9"/>
      <c r="BL634" s="9"/>
      <c r="BM634" s="9"/>
      <c r="BS634" s="9"/>
      <c r="BT634" s="9"/>
      <c r="BW634" s="9"/>
      <c r="BX634" s="9"/>
      <c r="CD634" s="9"/>
      <c r="CE634" s="9"/>
      <c r="CH634" s="9"/>
      <c r="CI634" s="9"/>
      <c r="CO634" s="9"/>
      <c r="CP634" s="9"/>
      <c r="CS634" s="9"/>
      <c r="CT634" s="9"/>
      <c r="CZ634" s="9"/>
      <c r="DA634" s="9"/>
      <c r="DD634" s="9"/>
      <c r="DE634" s="9"/>
      <c r="DK634" s="9"/>
      <c r="DL634" s="9"/>
      <c r="DO634" s="9"/>
      <c r="DP634" s="9"/>
      <c r="DU634" s="8"/>
      <c r="DX634" s="9"/>
      <c r="EE634" s="9"/>
    </row>
    <row r="635" spans="2:135" ht="12.75" x14ac:dyDescent="0.2">
      <c r="B635" s="6"/>
      <c r="K635" s="25"/>
      <c r="L635" s="9"/>
      <c r="M635" s="9"/>
      <c r="W635" s="9"/>
      <c r="X635" s="9"/>
      <c r="AJ635" s="9"/>
      <c r="AL635" s="9"/>
      <c r="AM635" s="9"/>
      <c r="AP635" s="9"/>
      <c r="AQ635" s="9"/>
      <c r="AW635" s="9"/>
      <c r="AX635" s="9"/>
      <c r="BA635" s="9"/>
      <c r="BB635" s="9"/>
      <c r="BH635" s="9"/>
      <c r="BI635" s="9"/>
      <c r="BL635" s="9"/>
      <c r="BM635" s="9"/>
      <c r="BS635" s="9"/>
      <c r="BT635" s="9"/>
      <c r="BW635" s="9"/>
      <c r="BX635" s="9"/>
      <c r="CD635" s="9"/>
      <c r="CE635" s="9"/>
      <c r="CH635" s="9"/>
      <c r="CI635" s="9"/>
      <c r="CO635" s="9"/>
      <c r="CP635" s="9"/>
      <c r="CS635" s="9"/>
      <c r="CT635" s="9"/>
      <c r="CZ635" s="9"/>
      <c r="DA635" s="9"/>
      <c r="DD635" s="9"/>
      <c r="DE635" s="9"/>
      <c r="DK635" s="9"/>
      <c r="DL635" s="9"/>
      <c r="DO635" s="9"/>
      <c r="DP635" s="9"/>
      <c r="DU635" s="8"/>
      <c r="DX635" s="9"/>
      <c r="EE635" s="9"/>
    </row>
    <row r="636" spans="2:135" ht="12.75" x14ac:dyDescent="0.2">
      <c r="B636" s="6"/>
      <c r="K636" s="25"/>
      <c r="L636" s="9"/>
      <c r="M636" s="9"/>
      <c r="W636" s="9"/>
      <c r="X636" s="9"/>
      <c r="AJ636" s="9"/>
      <c r="AL636" s="9"/>
      <c r="AM636" s="9"/>
      <c r="AP636" s="9"/>
      <c r="AQ636" s="9"/>
      <c r="AW636" s="9"/>
      <c r="AX636" s="9"/>
      <c r="BA636" s="9"/>
      <c r="BB636" s="9"/>
      <c r="BH636" s="9"/>
      <c r="BI636" s="9"/>
      <c r="BL636" s="9"/>
      <c r="BM636" s="9"/>
      <c r="BS636" s="9"/>
      <c r="BT636" s="9"/>
      <c r="BW636" s="9"/>
      <c r="BX636" s="9"/>
      <c r="CD636" s="9"/>
      <c r="CE636" s="9"/>
      <c r="CH636" s="9"/>
      <c r="CI636" s="9"/>
      <c r="CO636" s="9"/>
      <c r="CP636" s="9"/>
      <c r="CS636" s="9"/>
      <c r="CT636" s="9"/>
      <c r="CZ636" s="9"/>
      <c r="DA636" s="9"/>
      <c r="DD636" s="9"/>
      <c r="DE636" s="9"/>
      <c r="DK636" s="9"/>
      <c r="DL636" s="9"/>
      <c r="DO636" s="9"/>
      <c r="DP636" s="9"/>
      <c r="DU636" s="8"/>
      <c r="DX636" s="9"/>
      <c r="EE636" s="9"/>
    </row>
    <row r="637" spans="2:135" ht="12.75" x14ac:dyDescent="0.2">
      <c r="B637" s="6"/>
      <c r="K637" s="25"/>
      <c r="L637" s="9"/>
      <c r="M637" s="9"/>
      <c r="W637" s="9"/>
      <c r="X637" s="9"/>
      <c r="AJ637" s="9"/>
      <c r="AL637" s="9"/>
      <c r="AM637" s="9"/>
      <c r="AP637" s="9"/>
      <c r="AQ637" s="9"/>
      <c r="AW637" s="9"/>
      <c r="AX637" s="9"/>
      <c r="BA637" s="9"/>
      <c r="BB637" s="9"/>
      <c r="BH637" s="9"/>
      <c r="BI637" s="9"/>
      <c r="BL637" s="9"/>
      <c r="BM637" s="9"/>
      <c r="BS637" s="9"/>
      <c r="BT637" s="9"/>
      <c r="BW637" s="9"/>
      <c r="BX637" s="9"/>
      <c r="CD637" s="9"/>
      <c r="CE637" s="9"/>
      <c r="CH637" s="9"/>
      <c r="CI637" s="9"/>
      <c r="CO637" s="9"/>
      <c r="CP637" s="9"/>
      <c r="CS637" s="9"/>
      <c r="CT637" s="9"/>
      <c r="CZ637" s="9"/>
      <c r="DA637" s="9"/>
      <c r="DD637" s="9"/>
      <c r="DE637" s="9"/>
      <c r="DK637" s="9"/>
      <c r="DL637" s="9"/>
      <c r="DO637" s="9"/>
      <c r="DP637" s="9"/>
      <c r="DU637" s="8"/>
      <c r="DX637" s="9"/>
      <c r="EE637" s="9"/>
    </row>
    <row r="638" spans="2:135" ht="12.75" x14ac:dyDescent="0.2">
      <c r="B638" s="6"/>
      <c r="K638" s="25"/>
      <c r="L638" s="9"/>
      <c r="M638" s="9"/>
      <c r="W638" s="9"/>
      <c r="X638" s="9"/>
      <c r="AJ638" s="9"/>
      <c r="AL638" s="9"/>
      <c r="AM638" s="9"/>
      <c r="AP638" s="9"/>
      <c r="AQ638" s="9"/>
      <c r="AW638" s="9"/>
      <c r="AX638" s="9"/>
      <c r="BA638" s="9"/>
      <c r="BB638" s="9"/>
      <c r="BH638" s="9"/>
      <c r="BI638" s="9"/>
      <c r="BL638" s="9"/>
      <c r="BM638" s="9"/>
      <c r="BS638" s="9"/>
      <c r="BT638" s="9"/>
      <c r="BW638" s="9"/>
      <c r="BX638" s="9"/>
      <c r="CD638" s="9"/>
      <c r="CE638" s="9"/>
      <c r="CH638" s="9"/>
      <c r="CI638" s="9"/>
      <c r="CO638" s="9"/>
      <c r="CP638" s="9"/>
      <c r="CS638" s="9"/>
      <c r="CT638" s="9"/>
      <c r="CZ638" s="9"/>
      <c r="DA638" s="9"/>
      <c r="DD638" s="9"/>
      <c r="DE638" s="9"/>
      <c r="DK638" s="9"/>
      <c r="DL638" s="9"/>
      <c r="DO638" s="9"/>
      <c r="DP638" s="9"/>
      <c r="DU638" s="8"/>
      <c r="DX638" s="9"/>
      <c r="EE638" s="9"/>
    </row>
    <row r="639" spans="2:135" ht="12.75" x14ac:dyDescent="0.2">
      <c r="B639" s="6"/>
      <c r="K639" s="25"/>
      <c r="L639" s="9"/>
      <c r="M639" s="9"/>
      <c r="W639" s="9"/>
      <c r="X639" s="9"/>
      <c r="AJ639" s="9"/>
      <c r="AL639" s="9"/>
      <c r="AM639" s="9"/>
      <c r="AP639" s="9"/>
      <c r="AQ639" s="9"/>
      <c r="AW639" s="9"/>
      <c r="AX639" s="9"/>
      <c r="BA639" s="9"/>
      <c r="BB639" s="9"/>
      <c r="BH639" s="9"/>
      <c r="BI639" s="9"/>
      <c r="BL639" s="9"/>
      <c r="BM639" s="9"/>
      <c r="BS639" s="9"/>
      <c r="BT639" s="9"/>
      <c r="BW639" s="9"/>
      <c r="BX639" s="9"/>
      <c r="CD639" s="9"/>
      <c r="CE639" s="9"/>
      <c r="CH639" s="9"/>
      <c r="CI639" s="9"/>
      <c r="CO639" s="9"/>
      <c r="CP639" s="9"/>
      <c r="CS639" s="9"/>
      <c r="CT639" s="9"/>
      <c r="CZ639" s="9"/>
      <c r="DA639" s="9"/>
      <c r="DD639" s="9"/>
      <c r="DE639" s="9"/>
      <c r="DK639" s="9"/>
      <c r="DL639" s="9"/>
      <c r="DO639" s="9"/>
      <c r="DP639" s="9"/>
      <c r="DU639" s="8"/>
      <c r="DX639" s="9"/>
      <c r="EE639" s="9"/>
    </row>
    <row r="640" spans="2:135" ht="12.75" x14ac:dyDescent="0.2">
      <c r="B640" s="6"/>
      <c r="K640" s="25"/>
      <c r="L640" s="9"/>
      <c r="M640" s="9"/>
      <c r="W640" s="9"/>
      <c r="X640" s="9"/>
      <c r="AJ640" s="9"/>
      <c r="AL640" s="9"/>
      <c r="AM640" s="9"/>
      <c r="AP640" s="9"/>
      <c r="AQ640" s="9"/>
      <c r="AW640" s="9"/>
      <c r="AX640" s="9"/>
      <c r="BA640" s="9"/>
      <c r="BB640" s="9"/>
      <c r="BH640" s="9"/>
      <c r="BI640" s="9"/>
      <c r="BL640" s="9"/>
      <c r="BM640" s="9"/>
      <c r="BS640" s="9"/>
      <c r="BT640" s="9"/>
      <c r="BW640" s="9"/>
      <c r="BX640" s="9"/>
      <c r="CD640" s="9"/>
      <c r="CE640" s="9"/>
      <c r="CH640" s="9"/>
      <c r="CI640" s="9"/>
      <c r="CO640" s="9"/>
      <c r="CP640" s="9"/>
      <c r="CS640" s="9"/>
      <c r="CT640" s="9"/>
      <c r="CZ640" s="9"/>
      <c r="DA640" s="9"/>
      <c r="DD640" s="9"/>
      <c r="DE640" s="9"/>
      <c r="DK640" s="9"/>
      <c r="DL640" s="9"/>
      <c r="DO640" s="9"/>
      <c r="DP640" s="9"/>
      <c r="DU640" s="8"/>
      <c r="DX640" s="9"/>
      <c r="EE640" s="9"/>
    </row>
    <row r="641" spans="2:135" ht="12.75" x14ac:dyDescent="0.2">
      <c r="B641" s="6"/>
      <c r="K641" s="25"/>
      <c r="L641" s="9"/>
      <c r="M641" s="9"/>
      <c r="W641" s="9"/>
      <c r="X641" s="9"/>
      <c r="AJ641" s="9"/>
      <c r="AL641" s="9"/>
      <c r="AM641" s="9"/>
      <c r="AP641" s="9"/>
      <c r="AQ641" s="9"/>
      <c r="AW641" s="9"/>
      <c r="AX641" s="9"/>
      <c r="BA641" s="9"/>
      <c r="BB641" s="9"/>
      <c r="BH641" s="9"/>
      <c r="BI641" s="9"/>
      <c r="BL641" s="9"/>
      <c r="BM641" s="9"/>
      <c r="BS641" s="9"/>
      <c r="BT641" s="9"/>
      <c r="BW641" s="9"/>
      <c r="BX641" s="9"/>
      <c r="CD641" s="9"/>
      <c r="CE641" s="9"/>
      <c r="CH641" s="9"/>
      <c r="CI641" s="9"/>
      <c r="CO641" s="9"/>
      <c r="CP641" s="9"/>
      <c r="CS641" s="9"/>
      <c r="CT641" s="9"/>
      <c r="CZ641" s="9"/>
      <c r="DA641" s="9"/>
      <c r="DD641" s="9"/>
      <c r="DE641" s="9"/>
      <c r="DK641" s="9"/>
      <c r="DL641" s="9"/>
      <c r="DO641" s="9"/>
      <c r="DP641" s="9"/>
      <c r="DU641" s="8"/>
      <c r="DX641" s="9"/>
      <c r="EE641" s="9"/>
    </row>
    <row r="642" spans="2:135" ht="12.75" x14ac:dyDescent="0.2">
      <c r="B642" s="6"/>
      <c r="K642" s="25"/>
      <c r="L642" s="9"/>
      <c r="M642" s="9"/>
      <c r="W642" s="9"/>
      <c r="X642" s="9"/>
      <c r="AJ642" s="9"/>
      <c r="AL642" s="9"/>
      <c r="AM642" s="9"/>
      <c r="AP642" s="9"/>
      <c r="AQ642" s="9"/>
      <c r="AW642" s="9"/>
      <c r="AX642" s="9"/>
      <c r="BA642" s="9"/>
      <c r="BB642" s="9"/>
      <c r="BH642" s="9"/>
      <c r="BI642" s="9"/>
      <c r="BL642" s="9"/>
      <c r="BM642" s="9"/>
      <c r="BS642" s="9"/>
      <c r="BT642" s="9"/>
      <c r="BW642" s="9"/>
      <c r="BX642" s="9"/>
      <c r="CD642" s="9"/>
      <c r="CE642" s="9"/>
      <c r="CH642" s="9"/>
      <c r="CI642" s="9"/>
      <c r="CO642" s="9"/>
      <c r="CP642" s="9"/>
      <c r="CS642" s="9"/>
      <c r="CT642" s="9"/>
      <c r="CZ642" s="9"/>
      <c r="DA642" s="9"/>
      <c r="DD642" s="9"/>
      <c r="DE642" s="9"/>
      <c r="DK642" s="9"/>
      <c r="DL642" s="9"/>
      <c r="DO642" s="9"/>
      <c r="DP642" s="9"/>
      <c r="DU642" s="8"/>
      <c r="DX642" s="9"/>
      <c r="EE642" s="9"/>
    </row>
    <row r="643" spans="2:135" ht="12.75" x14ac:dyDescent="0.2">
      <c r="B643" s="6"/>
      <c r="K643" s="25"/>
      <c r="L643" s="9"/>
      <c r="M643" s="9"/>
      <c r="W643" s="9"/>
      <c r="X643" s="9"/>
      <c r="AJ643" s="9"/>
      <c r="AL643" s="9"/>
      <c r="AM643" s="9"/>
      <c r="AP643" s="9"/>
      <c r="AQ643" s="9"/>
      <c r="AW643" s="9"/>
      <c r="AX643" s="9"/>
      <c r="BA643" s="9"/>
      <c r="BB643" s="9"/>
      <c r="BH643" s="9"/>
      <c r="BI643" s="9"/>
      <c r="BL643" s="9"/>
      <c r="BM643" s="9"/>
      <c r="BS643" s="9"/>
      <c r="BT643" s="9"/>
      <c r="BW643" s="9"/>
      <c r="BX643" s="9"/>
      <c r="CD643" s="9"/>
      <c r="CE643" s="9"/>
      <c r="CH643" s="9"/>
      <c r="CI643" s="9"/>
      <c r="CO643" s="9"/>
      <c r="CP643" s="9"/>
      <c r="CS643" s="9"/>
      <c r="CT643" s="9"/>
      <c r="CZ643" s="9"/>
      <c r="DA643" s="9"/>
      <c r="DD643" s="9"/>
      <c r="DE643" s="9"/>
      <c r="DK643" s="9"/>
      <c r="DL643" s="9"/>
      <c r="DO643" s="9"/>
      <c r="DP643" s="9"/>
      <c r="DU643" s="8"/>
      <c r="DX643" s="9"/>
      <c r="EE643" s="9"/>
    </row>
    <row r="644" spans="2:135" ht="12.75" x14ac:dyDescent="0.2">
      <c r="B644" s="6"/>
      <c r="K644" s="25"/>
      <c r="L644" s="9"/>
      <c r="M644" s="9"/>
      <c r="W644" s="9"/>
      <c r="X644" s="9"/>
      <c r="AJ644" s="9"/>
      <c r="AL644" s="9"/>
      <c r="AM644" s="9"/>
      <c r="AP644" s="9"/>
      <c r="AQ644" s="9"/>
      <c r="AW644" s="9"/>
      <c r="AX644" s="9"/>
      <c r="BA644" s="9"/>
      <c r="BB644" s="9"/>
      <c r="BH644" s="9"/>
      <c r="BI644" s="9"/>
      <c r="BL644" s="9"/>
      <c r="BM644" s="9"/>
      <c r="BS644" s="9"/>
      <c r="BT644" s="9"/>
      <c r="BW644" s="9"/>
      <c r="BX644" s="9"/>
      <c r="CD644" s="9"/>
      <c r="CE644" s="9"/>
      <c r="CH644" s="9"/>
      <c r="CI644" s="9"/>
      <c r="CO644" s="9"/>
      <c r="CP644" s="9"/>
      <c r="CS644" s="9"/>
      <c r="CT644" s="9"/>
      <c r="CZ644" s="9"/>
      <c r="DA644" s="9"/>
      <c r="DD644" s="9"/>
      <c r="DE644" s="9"/>
      <c r="DK644" s="9"/>
      <c r="DL644" s="9"/>
      <c r="DO644" s="9"/>
      <c r="DP644" s="9"/>
      <c r="DU644" s="8"/>
      <c r="DX644" s="9"/>
      <c r="EE644" s="9"/>
    </row>
    <row r="645" spans="2:135" ht="12.75" x14ac:dyDescent="0.2">
      <c r="B645" s="6"/>
      <c r="K645" s="25"/>
      <c r="L645" s="9"/>
      <c r="M645" s="9"/>
      <c r="W645" s="9"/>
      <c r="X645" s="9"/>
      <c r="AJ645" s="9"/>
      <c r="AL645" s="9"/>
      <c r="AM645" s="9"/>
      <c r="AP645" s="9"/>
      <c r="AQ645" s="9"/>
      <c r="AW645" s="9"/>
      <c r="AX645" s="9"/>
      <c r="BA645" s="9"/>
      <c r="BB645" s="9"/>
      <c r="BH645" s="9"/>
      <c r="BI645" s="9"/>
      <c r="BL645" s="9"/>
      <c r="BM645" s="9"/>
      <c r="BS645" s="9"/>
      <c r="BT645" s="9"/>
      <c r="BW645" s="9"/>
      <c r="BX645" s="9"/>
      <c r="CD645" s="9"/>
      <c r="CE645" s="9"/>
      <c r="CH645" s="9"/>
      <c r="CI645" s="9"/>
      <c r="CO645" s="9"/>
      <c r="CP645" s="9"/>
      <c r="CS645" s="9"/>
      <c r="CT645" s="9"/>
      <c r="CZ645" s="9"/>
      <c r="DA645" s="9"/>
      <c r="DD645" s="9"/>
      <c r="DE645" s="9"/>
      <c r="DK645" s="9"/>
      <c r="DL645" s="9"/>
      <c r="DO645" s="9"/>
      <c r="DP645" s="9"/>
      <c r="DU645" s="8"/>
      <c r="DX645" s="9"/>
      <c r="EE645" s="9"/>
    </row>
    <row r="646" spans="2:135" ht="12.75" x14ac:dyDescent="0.2">
      <c r="B646" s="6"/>
      <c r="K646" s="25"/>
      <c r="L646" s="9"/>
      <c r="M646" s="9"/>
      <c r="W646" s="9"/>
      <c r="X646" s="9"/>
      <c r="AJ646" s="9"/>
      <c r="AL646" s="9"/>
      <c r="AM646" s="9"/>
      <c r="AP646" s="9"/>
      <c r="AQ646" s="9"/>
      <c r="AW646" s="9"/>
      <c r="AX646" s="9"/>
      <c r="BA646" s="9"/>
      <c r="BB646" s="9"/>
      <c r="BH646" s="9"/>
      <c r="BI646" s="9"/>
      <c r="BL646" s="9"/>
      <c r="BM646" s="9"/>
      <c r="BS646" s="9"/>
      <c r="BT646" s="9"/>
      <c r="BW646" s="9"/>
      <c r="BX646" s="9"/>
      <c r="CD646" s="9"/>
      <c r="CE646" s="9"/>
      <c r="CH646" s="9"/>
      <c r="CI646" s="9"/>
      <c r="CO646" s="9"/>
      <c r="CP646" s="9"/>
      <c r="CS646" s="9"/>
      <c r="CT646" s="9"/>
      <c r="CZ646" s="9"/>
      <c r="DA646" s="9"/>
      <c r="DD646" s="9"/>
      <c r="DE646" s="9"/>
      <c r="DK646" s="9"/>
      <c r="DL646" s="9"/>
      <c r="DO646" s="9"/>
      <c r="DP646" s="9"/>
      <c r="DU646" s="8"/>
      <c r="DX646" s="9"/>
      <c r="EE646" s="9"/>
    </row>
    <row r="647" spans="2:135" ht="12.75" x14ac:dyDescent="0.2">
      <c r="B647" s="6"/>
      <c r="K647" s="25"/>
      <c r="L647" s="9"/>
      <c r="M647" s="9"/>
      <c r="W647" s="9"/>
      <c r="X647" s="9"/>
      <c r="AJ647" s="9"/>
      <c r="AL647" s="9"/>
      <c r="AM647" s="9"/>
      <c r="AP647" s="9"/>
      <c r="AQ647" s="9"/>
      <c r="AW647" s="9"/>
      <c r="AX647" s="9"/>
      <c r="BA647" s="9"/>
      <c r="BB647" s="9"/>
      <c r="BH647" s="9"/>
      <c r="BI647" s="9"/>
      <c r="BL647" s="9"/>
      <c r="BM647" s="9"/>
      <c r="BS647" s="9"/>
      <c r="BT647" s="9"/>
      <c r="BW647" s="9"/>
      <c r="BX647" s="9"/>
      <c r="CD647" s="9"/>
      <c r="CE647" s="9"/>
      <c r="CH647" s="9"/>
      <c r="CI647" s="9"/>
      <c r="CO647" s="9"/>
      <c r="CP647" s="9"/>
      <c r="CS647" s="9"/>
      <c r="CT647" s="9"/>
      <c r="CZ647" s="9"/>
      <c r="DA647" s="9"/>
      <c r="DD647" s="9"/>
      <c r="DE647" s="9"/>
      <c r="DK647" s="9"/>
      <c r="DL647" s="9"/>
      <c r="DO647" s="9"/>
      <c r="DP647" s="9"/>
      <c r="DU647" s="8"/>
      <c r="DX647" s="9"/>
      <c r="EE647" s="9"/>
    </row>
    <row r="648" spans="2:135" ht="12.75" x14ac:dyDescent="0.2">
      <c r="B648" s="6"/>
      <c r="K648" s="25"/>
      <c r="L648" s="9"/>
      <c r="M648" s="9"/>
      <c r="W648" s="9"/>
      <c r="X648" s="9"/>
      <c r="AJ648" s="9"/>
      <c r="AL648" s="9"/>
      <c r="AM648" s="9"/>
      <c r="AP648" s="9"/>
      <c r="AQ648" s="9"/>
      <c r="AW648" s="9"/>
      <c r="AX648" s="9"/>
      <c r="BA648" s="9"/>
      <c r="BB648" s="9"/>
      <c r="BH648" s="9"/>
      <c r="BI648" s="9"/>
      <c r="BL648" s="9"/>
      <c r="BM648" s="9"/>
      <c r="BS648" s="9"/>
      <c r="BT648" s="9"/>
      <c r="BW648" s="9"/>
      <c r="BX648" s="9"/>
      <c r="CD648" s="9"/>
      <c r="CE648" s="9"/>
      <c r="CH648" s="9"/>
      <c r="CI648" s="9"/>
      <c r="CO648" s="9"/>
      <c r="CP648" s="9"/>
      <c r="CS648" s="9"/>
      <c r="CT648" s="9"/>
      <c r="CZ648" s="9"/>
      <c r="DA648" s="9"/>
      <c r="DD648" s="9"/>
      <c r="DE648" s="9"/>
      <c r="DK648" s="9"/>
      <c r="DL648" s="9"/>
      <c r="DO648" s="9"/>
      <c r="DP648" s="9"/>
      <c r="DU648" s="8"/>
      <c r="DX648" s="9"/>
      <c r="EE648" s="9"/>
    </row>
    <row r="649" spans="2:135" ht="12.75" x14ac:dyDescent="0.2">
      <c r="B649" s="6"/>
      <c r="K649" s="25"/>
      <c r="L649" s="9"/>
      <c r="M649" s="9"/>
      <c r="W649" s="9"/>
      <c r="X649" s="9"/>
      <c r="AJ649" s="9"/>
      <c r="AL649" s="9"/>
      <c r="AM649" s="9"/>
      <c r="AP649" s="9"/>
      <c r="AQ649" s="9"/>
      <c r="AW649" s="9"/>
      <c r="AX649" s="9"/>
      <c r="BA649" s="9"/>
      <c r="BB649" s="9"/>
      <c r="BH649" s="9"/>
      <c r="BI649" s="9"/>
      <c r="BL649" s="9"/>
      <c r="BM649" s="9"/>
      <c r="BS649" s="9"/>
      <c r="BT649" s="9"/>
      <c r="BW649" s="9"/>
      <c r="BX649" s="9"/>
      <c r="CD649" s="9"/>
      <c r="CE649" s="9"/>
      <c r="CH649" s="9"/>
      <c r="CI649" s="9"/>
      <c r="CO649" s="9"/>
      <c r="CP649" s="9"/>
      <c r="CS649" s="9"/>
      <c r="CT649" s="9"/>
      <c r="CZ649" s="9"/>
      <c r="DA649" s="9"/>
      <c r="DD649" s="9"/>
      <c r="DE649" s="9"/>
      <c r="DK649" s="9"/>
      <c r="DL649" s="9"/>
      <c r="DO649" s="9"/>
      <c r="DP649" s="9"/>
      <c r="DU649" s="8"/>
      <c r="DX649" s="9"/>
      <c r="EE649" s="9"/>
    </row>
    <row r="650" spans="2:135" ht="12.75" x14ac:dyDescent="0.2">
      <c r="B650" s="6"/>
      <c r="K650" s="25"/>
      <c r="L650" s="9"/>
      <c r="M650" s="9"/>
      <c r="W650" s="9"/>
      <c r="X650" s="9"/>
      <c r="AJ650" s="9"/>
      <c r="AL650" s="9"/>
      <c r="AM650" s="9"/>
      <c r="AP650" s="9"/>
      <c r="AQ650" s="9"/>
      <c r="AW650" s="9"/>
      <c r="AX650" s="9"/>
      <c r="BA650" s="9"/>
      <c r="BB650" s="9"/>
      <c r="BH650" s="9"/>
      <c r="BI650" s="9"/>
      <c r="BL650" s="9"/>
      <c r="BM650" s="9"/>
      <c r="BS650" s="9"/>
      <c r="BT650" s="9"/>
      <c r="BW650" s="9"/>
      <c r="BX650" s="9"/>
      <c r="CD650" s="9"/>
      <c r="CE650" s="9"/>
      <c r="CH650" s="9"/>
      <c r="CI650" s="9"/>
      <c r="CO650" s="9"/>
      <c r="CP650" s="9"/>
      <c r="CS650" s="9"/>
      <c r="CT650" s="9"/>
      <c r="CZ650" s="9"/>
      <c r="DA650" s="9"/>
      <c r="DD650" s="9"/>
      <c r="DE650" s="9"/>
      <c r="DK650" s="9"/>
      <c r="DL650" s="9"/>
      <c r="DO650" s="9"/>
      <c r="DP650" s="9"/>
      <c r="DU650" s="8"/>
      <c r="DX650" s="9"/>
      <c r="EE650" s="9"/>
    </row>
    <row r="651" spans="2:135" ht="12.75" x14ac:dyDescent="0.2">
      <c r="B651" s="6"/>
      <c r="K651" s="25"/>
      <c r="L651" s="9"/>
      <c r="M651" s="9"/>
      <c r="W651" s="9"/>
      <c r="X651" s="9"/>
      <c r="AJ651" s="9"/>
      <c r="AL651" s="9"/>
      <c r="AM651" s="9"/>
      <c r="AP651" s="9"/>
      <c r="AQ651" s="9"/>
      <c r="AW651" s="9"/>
      <c r="AX651" s="9"/>
      <c r="BA651" s="9"/>
      <c r="BB651" s="9"/>
      <c r="BH651" s="9"/>
      <c r="BI651" s="9"/>
      <c r="BL651" s="9"/>
      <c r="BM651" s="9"/>
      <c r="BS651" s="9"/>
      <c r="BT651" s="9"/>
      <c r="BW651" s="9"/>
      <c r="BX651" s="9"/>
      <c r="CD651" s="9"/>
      <c r="CE651" s="9"/>
      <c r="CH651" s="9"/>
      <c r="CI651" s="9"/>
      <c r="CO651" s="9"/>
      <c r="CP651" s="9"/>
      <c r="CS651" s="9"/>
      <c r="CT651" s="9"/>
      <c r="CZ651" s="9"/>
      <c r="DA651" s="9"/>
      <c r="DD651" s="9"/>
      <c r="DE651" s="9"/>
      <c r="DK651" s="9"/>
      <c r="DL651" s="9"/>
      <c r="DO651" s="9"/>
      <c r="DP651" s="9"/>
      <c r="DU651" s="8"/>
      <c r="DX651" s="9"/>
      <c r="EE651" s="9"/>
    </row>
    <row r="652" spans="2:135" ht="12.75" x14ac:dyDescent="0.2">
      <c r="B652" s="6"/>
      <c r="K652" s="25"/>
      <c r="L652" s="9"/>
      <c r="M652" s="9"/>
      <c r="W652" s="9"/>
      <c r="X652" s="9"/>
      <c r="AJ652" s="9"/>
      <c r="AL652" s="9"/>
      <c r="AM652" s="9"/>
      <c r="AP652" s="9"/>
      <c r="AQ652" s="9"/>
      <c r="AW652" s="9"/>
      <c r="AX652" s="9"/>
      <c r="BA652" s="9"/>
      <c r="BB652" s="9"/>
      <c r="BH652" s="9"/>
      <c r="BI652" s="9"/>
      <c r="BL652" s="9"/>
      <c r="BM652" s="9"/>
      <c r="BS652" s="9"/>
      <c r="BT652" s="9"/>
      <c r="BW652" s="9"/>
      <c r="BX652" s="9"/>
      <c r="CD652" s="9"/>
      <c r="CE652" s="9"/>
      <c r="CH652" s="9"/>
      <c r="CI652" s="9"/>
      <c r="CO652" s="9"/>
      <c r="CP652" s="9"/>
      <c r="CS652" s="9"/>
      <c r="CT652" s="9"/>
      <c r="CZ652" s="9"/>
      <c r="DA652" s="9"/>
      <c r="DD652" s="9"/>
      <c r="DE652" s="9"/>
      <c r="DK652" s="9"/>
      <c r="DL652" s="9"/>
      <c r="DO652" s="9"/>
      <c r="DP652" s="9"/>
      <c r="DU652" s="8"/>
      <c r="DX652" s="9"/>
      <c r="EE652" s="9"/>
    </row>
    <row r="653" spans="2:135" ht="12.75" x14ac:dyDescent="0.2">
      <c r="B653" s="6"/>
      <c r="K653" s="25"/>
      <c r="L653" s="9"/>
      <c r="M653" s="9"/>
      <c r="W653" s="9"/>
      <c r="X653" s="9"/>
      <c r="AJ653" s="9"/>
      <c r="AL653" s="9"/>
      <c r="AM653" s="9"/>
      <c r="AP653" s="9"/>
      <c r="AQ653" s="9"/>
      <c r="AW653" s="9"/>
      <c r="AX653" s="9"/>
      <c r="BA653" s="9"/>
      <c r="BB653" s="9"/>
      <c r="BH653" s="9"/>
      <c r="BI653" s="9"/>
      <c r="BL653" s="9"/>
      <c r="BM653" s="9"/>
      <c r="BS653" s="9"/>
      <c r="BT653" s="9"/>
      <c r="BW653" s="9"/>
      <c r="BX653" s="9"/>
      <c r="CD653" s="9"/>
      <c r="CE653" s="9"/>
      <c r="CH653" s="9"/>
      <c r="CI653" s="9"/>
      <c r="CO653" s="9"/>
      <c r="CP653" s="9"/>
      <c r="CS653" s="9"/>
      <c r="CT653" s="9"/>
      <c r="CZ653" s="9"/>
      <c r="DA653" s="9"/>
      <c r="DD653" s="9"/>
      <c r="DE653" s="9"/>
      <c r="DK653" s="9"/>
      <c r="DL653" s="9"/>
      <c r="DO653" s="9"/>
      <c r="DP653" s="9"/>
      <c r="DU653" s="8"/>
      <c r="DX653" s="9"/>
      <c r="EE653" s="9"/>
    </row>
    <row r="654" spans="2:135" ht="12.75" x14ac:dyDescent="0.2">
      <c r="B654" s="6"/>
      <c r="K654" s="25"/>
      <c r="L654" s="9"/>
      <c r="M654" s="9"/>
      <c r="W654" s="9"/>
      <c r="X654" s="9"/>
      <c r="AJ654" s="9"/>
      <c r="AL654" s="9"/>
      <c r="AM654" s="9"/>
      <c r="AP654" s="9"/>
      <c r="AQ654" s="9"/>
      <c r="AW654" s="9"/>
      <c r="AX654" s="9"/>
      <c r="BA654" s="9"/>
      <c r="BB654" s="9"/>
      <c r="BH654" s="9"/>
      <c r="BI654" s="9"/>
      <c r="BL654" s="9"/>
      <c r="BM654" s="9"/>
      <c r="BS654" s="9"/>
      <c r="BT654" s="9"/>
      <c r="BW654" s="9"/>
      <c r="BX654" s="9"/>
      <c r="CD654" s="9"/>
      <c r="CE654" s="9"/>
      <c r="CH654" s="9"/>
      <c r="CI654" s="9"/>
      <c r="CO654" s="9"/>
      <c r="CP654" s="9"/>
      <c r="CS654" s="9"/>
      <c r="CT654" s="9"/>
      <c r="CZ654" s="9"/>
      <c r="DA654" s="9"/>
      <c r="DD654" s="9"/>
      <c r="DE654" s="9"/>
      <c r="DK654" s="9"/>
      <c r="DL654" s="9"/>
      <c r="DO654" s="9"/>
      <c r="DP654" s="9"/>
      <c r="DU654" s="8"/>
      <c r="DX654" s="9"/>
      <c r="EE654" s="9"/>
    </row>
    <row r="655" spans="2:135" ht="12.75" x14ac:dyDescent="0.2">
      <c r="B655" s="6"/>
      <c r="K655" s="25"/>
      <c r="L655" s="9"/>
      <c r="M655" s="9"/>
      <c r="W655" s="9"/>
      <c r="X655" s="9"/>
      <c r="AJ655" s="9"/>
      <c r="AL655" s="9"/>
      <c r="AM655" s="9"/>
      <c r="AP655" s="9"/>
      <c r="AQ655" s="9"/>
      <c r="AW655" s="9"/>
      <c r="AX655" s="9"/>
      <c r="BA655" s="9"/>
      <c r="BB655" s="9"/>
      <c r="BH655" s="9"/>
      <c r="BI655" s="9"/>
      <c r="BL655" s="9"/>
      <c r="BM655" s="9"/>
      <c r="BS655" s="9"/>
      <c r="BT655" s="9"/>
      <c r="BW655" s="9"/>
      <c r="BX655" s="9"/>
      <c r="CD655" s="9"/>
      <c r="CE655" s="9"/>
      <c r="CH655" s="9"/>
      <c r="CI655" s="9"/>
      <c r="CO655" s="9"/>
      <c r="CP655" s="9"/>
      <c r="CS655" s="9"/>
      <c r="CT655" s="9"/>
      <c r="CZ655" s="9"/>
      <c r="DA655" s="9"/>
      <c r="DD655" s="9"/>
      <c r="DE655" s="9"/>
      <c r="DK655" s="9"/>
      <c r="DL655" s="9"/>
      <c r="DO655" s="9"/>
      <c r="DP655" s="9"/>
      <c r="DU655" s="8"/>
      <c r="DX655" s="9"/>
      <c r="EE655" s="9"/>
    </row>
    <row r="656" spans="2:135" ht="12.75" x14ac:dyDescent="0.2">
      <c r="B656" s="6"/>
      <c r="K656" s="25"/>
      <c r="L656" s="9"/>
      <c r="M656" s="9"/>
      <c r="W656" s="9"/>
      <c r="X656" s="9"/>
      <c r="AJ656" s="9"/>
      <c r="AL656" s="9"/>
      <c r="AM656" s="9"/>
      <c r="AP656" s="9"/>
      <c r="AQ656" s="9"/>
      <c r="AW656" s="9"/>
      <c r="AX656" s="9"/>
      <c r="BA656" s="9"/>
      <c r="BB656" s="9"/>
      <c r="BH656" s="9"/>
      <c r="BI656" s="9"/>
      <c r="BL656" s="9"/>
      <c r="BM656" s="9"/>
      <c r="BS656" s="9"/>
      <c r="BT656" s="9"/>
      <c r="BW656" s="9"/>
      <c r="BX656" s="9"/>
      <c r="CD656" s="9"/>
      <c r="CE656" s="9"/>
      <c r="CH656" s="9"/>
      <c r="CI656" s="9"/>
      <c r="CO656" s="9"/>
      <c r="CP656" s="9"/>
      <c r="CS656" s="9"/>
      <c r="CT656" s="9"/>
      <c r="CZ656" s="9"/>
      <c r="DA656" s="9"/>
      <c r="DD656" s="9"/>
      <c r="DE656" s="9"/>
      <c r="DK656" s="9"/>
      <c r="DL656" s="9"/>
      <c r="DO656" s="9"/>
      <c r="DP656" s="9"/>
      <c r="DU656" s="8"/>
      <c r="DX656" s="9"/>
      <c r="EE656" s="9"/>
    </row>
    <row r="657" spans="2:135" ht="12.75" x14ac:dyDescent="0.2">
      <c r="B657" s="6"/>
      <c r="K657" s="25"/>
      <c r="L657" s="9"/>
      <c r="M657" s="9"/>
      <c r="W657" s="9"/>
      <c r="X657" s="9"/>
      <c r="AJ657" s="9"/>
      <c r="AL657" s="9"/>
      <c r="AM657" s="9"/>
      <c r="AP657" s="9"/>
      <c r="AQ657" s="9"/>
      <c r="AW657" s="9"/>
      <c r="AX657" s="9"/>
      <c r="BA657" s="9"/>
      <c r="BB657" s="9"/>
      <c r="BH657" s="9"/>
      <c r="BI657" s="9"/>
      <c r="BL657" s="9"/>
      <c r="BM657" s="9"/>
      <c r="BS657" s="9"/>
      <c r="BT657" s="9"/>
      <c r="BW657" s="9"/>
      <c r="BX657" s="9"/>
      <c r="CD657" s="9"/>
      <c r="CE657" s="9"/>
      <c r="CH657" s="9"/>
      <c r="CI657" s="9"/>
      <c r="CO657" s="9"/>
      <c r="CP657" s="9"/>
      <c r="CS657" s="9"/>
      <c r="CT657" s="9"/>
      <c r="CZ657" s="9"/>
      <c r="DA657" s="9"/>
      <c r="DD657" s="9"/>
      <c r="DE657" s="9"/>
      <c r="DK657" s="9"/>
      <c r="DL657" s="9"/>
      <c r="DO657" s="9"/>
      <c r="DP657" s="9"/>
      <c r="DU657" s="8"/>
      <c r="DX657" s="9"/>
      <c r="EE657" s="9"/>
    </row>
    <row r="658" spans="2:135" ht="12.75" x14ac:dyDescent="0.2">
      <c r="B658" s="6"/>
      <c r="K658" s="25"/>
      <c r="L658" s="9"/>
      <c r="M658" s="9"/>
      <c r="W658" s="9"/>
      <c r="X658" s="9"/>
      <c r="AJ658" s="9"/>
      <c r="AL658" s="9"/>
      <c r="AM658" s="9"/>
      <c r="AP658" s="9"/>
      <c r="AQ658" s="9"/>
      <c r="AW658" s="9"/>
      <c r="AX658" s="9"/>
      <c r="BA658" s="9"/>
      <c r="BB658" s="9"/>
      <c r="BH658" s="9"/>
      <c r="BI658" s="9"/>
      <c r="BL658" s="9"/>
      <c r="BM658" s="9"/>
      <c r="BS658" s="9"/>
      <c r="BT658" s="9"/>
      <c r="BW658" s="9"/>
      <c r="BX658" s="9"/>
      <c r="CD658" s="9"/>
      <c r="CE658" s="9"/>
      <c r="CH658" s="9"/>
      <c r="CI658" s="9"/>
      <c r="CO658" s="9"/>
      <c r="CP658" s="9"/>
      <c r="CS658" s="9"/>
      <c r="CT658" s="9"/>
      <c r="CZ658" s="9"/>
      <c r="DA658" s="9"/>
      <c r="DD658" s="9"/>
      <c r="DE658" s="9"/>
      <c r="DK658" s="9"/>
      <c r="DL658" s="9"/>
      <c r="DO658" s="9"/>
      <c r="DP658" s="9"/>
      <c r="DU658" s="8"/>
      <c r="DX658" s="9"/>
      <c r="EE658" s="9"/>
    </row>
    <row r="659" spans="2:135" ht="12.75" x14ac:dyDescent="0.2">
      <c r="B659" s="6"/>
      <c r="K659" s="25"/>
      <c r="L659" s="9"/>
      <c r="M659" s="9"/>
      <c r="W659" s="9"/>
      <c r="X659" s="9"/>
      <c r="AJ659" s="9"/>
      <c r="AL659" s="9"/>
      <c r="AM659" s="9"/>
      <c r="AP659" s="9"/>
      <c r="AQ659" s="9"/>
      <c r="AW659" s="9"/>
      <c r="AX659" s="9"/>
      <c r="BA659" s="9"/>
      <c r="BB659" s="9"/>
      <c r="BH659" s="9"/>
      <c r="BI659" s="9"/>
      <c r="BL659" s="9"/>
      <c r="BM659" s="9"/>
      <c r="BS659" s="9"/>
      <c r="BT659" s="9"/>
      <c r="BW659" s="9"/>
      <c r="BX659" s="9"/>
      <c r="CD659" s="9"/>
      <c r="CE659" s="9"/>
      <c r="CH659" s="9"/>
      <c r="CI659" s="9"/>
      <c r="CO659" s="9"/>
      <c r="CP659" s="9"/>
      <c r="CS659" s="9"/>
      <c r="CT659" s="9"/>
      <c r="CZ659" s="9"/>
      <c r="DA659" s="9"/>
      <c r="DD659" s="9"/>
      <c r="DE659" s="9"/>
      <c r="DK659" s="9"/>
      <c r="DL659" s="9"/>
      <c r="DO659" s="9"/>
      <c r="DP659" s="9"/>
      <c r="DU659" s="8"/>
      <c r="DX659" s="9"/>
      <c r="EE659" s="9"/>
    </row>
    <row r="660" spans="2:135" ht="12.75" x14ac:dyDescent="0.2">
      <c r="B660" s="6"/>
      <c r="K660" s="25"/>
      <c r="L660" s="9"/>
      <c r="M660" s="9"/>
      <c r="W660" s="9"/>
      <c r="X660" s="9"/>
      <c r="AJ660" s="9"/>
      <c r="AL660" s="9"/>
      <c r="AM660" s="9"/>
      <c r="AP660" s="9"/>
      <c r="AQ660" s="9"/>
      <c r="AW660" s="9"/>
      <c r="AX660" s="9"/>
      <c r="BA660" s="9"/>
      <c r="BB660" s="9"/>
      <c r="BH660" s="9"/>
      <c r="BI660" s="9"/>
      <c r="BL660" s="9"/>
      <c r="BM660" s="9"/>
      <c r="BS660" s="9"/>
      <c r="BT660" s="9"/>
      <c r="BW660" s="9"/>
      <c r="BX660" s="9"/>
      <c r="CD660" s="9"/>
      <c r="CE660" s="9"/>
      <c r="CH660" s="9"/>
      <c r="CI660" s="9"/>
      <c r="CO660" s="9"/>
      <c r="CP660" s="9"/>
      <c r="CS660" s="9"/>
      <c r="CT660" s="9"/>
      <c r="CZ660" s="9"/>
      <c r="DA660" s="9"/>
      <c r="DD660" s="9"/>
      <c r="DE660" s="9"/>
      <c r="DK660" s="9"/>
      <c r="DL660" s="9"/>
      <c r="DO660" s="9"/>
      <c r="DP660" s="9"/>
      <c r="DU660" s="8"/>
      <c r="DX660" s="9"/>
      <c r="EE660" s="9"/>
    </row>
    <row r="661" spans="2:135" ht="12.75" x14ac:dyDescent="0.2">
      <c r="B661" s="6"/>
      <c r="K661" s="25"/>
      <c r="L661" s="9"/>
      <c r="M661" s="9"/>
      <c r="W661" s="9"/>
      <c r="X661" s="9"/>
      <c r="AJ661" s="9"/>
      <c r="AL661" s="9"/>
      <c r="AM661" s="9"/>
      <c r="AP661" s="9"/>
      <c r="AQ661" s="9"/>
      <c r="AW661" s="9"/>
      <c r="AX661" s="9"/>
      <c r="BA661" s="9"/>
      <c r="BB661" s="9"/>
      <c r="BH661" s="9"/>
      <c r="BI661" s="9"/>
      <c r="BL661" s="9"/>
      <c r="BM661" s="9"/>
      <c r="BS661" s="9"/>
      <c r="BT661" s="9"/>
      <c r="BW661" s="9"/>
      <c r="BX661" s="9"/>
      <c r="CD661" s="9"/>
      <c r="CE661" s="9"/>
      <c r="CH661" s="9"/>
      <c r="CI661" s="9"/>
      <c r="CO661" s="9"/>
      <c r="CP661" s="9"/>
      <c r="CS661" s="9"/>
      <c r="CT661" s="9"/>
      <c r="CZ661" s="9"/>
      <c r="DA661" s="9"/>
      <c r="DD661" s="9"/>
      <c r="DE661" s="9"/>
      <c r="DK661" s="9"/>
      <c r="DL661" s="9"/>
      <c r="DO661" s="9"/>
      <c r="DP661" s="9"/>
      <c r="DU661" s="8"/>
      <c r="DX661" s="9"/>
      <c r="EE661" s="9"/>
    </row>
    <row r="662" spans="2:135" ht="12.75" x14ac:dyDescent="0.2">
      <c r="B662" s="6"/>
      <c r="K662" s="25"/>
      <c r="L662" s="9"/>
      <c r="M662" s="9"/>
      <c r="W662" s="9"/>
      <c r="X662" s="9"/>
      <c r="AJ662" s="9"/>
      <c r="AL662" s="9"/>
      <c r="AM662" s="9"/>
      <c r="AP662" s="9"/>
      <c r="AQ662" s="9"/>
      <c r="AW662" s="9"/>
      <c r="AX662" s="9"/>
      <c r="BA662" s="9"/>
      <c r="BB662" s="9"/>
      <c r="BH662" s="9"/>
      <c r="BI662" s="9"/>
      <c r="BL662" s="9"/>
      <c r="BM662" s="9"/>
      <c r="BS662" s="9"/>
      <c r="BT662" s="9"/>
      <c r="BW662" s="9"/>
      <c r="BX662" s="9"/>
      <c r="CD662" s="9"/>
      <c r="CE662" s="9"/>
      <c r="CH662" s="9"/>
      <c r="CI662" s="9"/>
      <c r="CO662" s="9"/>
      <c r="CP662" s="9"/>
      <c r="CS662" s="9"/>
      <c r="CT662" s="9"/>
      <c r="CZ662" s="9"/>
      <c r="DA662" s="9"/>
      <c r="DD662" s="9"/>
      <c r="DE662" s="9"/>
      <c r="DK662" s="9"/>
      <c r="DL662" s="9"/>
      <c r="DO662" s="9"/>
      <c r="DP662" s="9"/>
      <c r="DU662" s="8"/>
      <c r="DX662" s="9"/>
      <c r="EE662" s="9"/>
    </row>
    <row r="663" spans="2:135" ht="12.75" x14ac:dyDescent="0.2">
      <c r="B663" s="6"/>
      <c r="K663" s="25"/>
      <c r="L663" s="9"/>
      <c r="M663" s="9"/>
      <c r="W663" s="9"/>
      <c r="X663" s="9"/>
      <c r="AJ663" s="9"/>
      <c r="AL663" s="9"/>
      <c r="AM663" s="9"/>
      <c r="AP663" s="9"/>
      <c r="AQ663" s="9"/>
      <c r="AW663" s="9"/>
      <c r="AX663" s="9"/>
      <c r="BA663" s="9"/>
      <c r="BB663" s="9"/>
      <c r="BH663" s="9"/>
      <c r="BI663" s="9"/>
      <c r="BL663" s="9"/>
      <c r="BM663" s="9"/>
      <c r="BS663" s="9"/>
      <c r="BT663" s="9"/>
      <c r="BW663" s="9"/>
      <c r="BX663" s="9"/>
      <c r="CD663" s="9"/>
      <c r="CE663" s="9"/>
      <c r="CH663" s="9"/>
      <c r="CI663" s="9"/>
      <c r="CO663" s="9"/>
      <c r="CP663" s="9"/>
      <c r="CS663" s="9"/>
      <c r="CT663" s="9"/>
      <c r="CZ663" s="9"/>
      <c r="DA663" s="9"/>
      <c r="DD663" s="9"/>
      <c r="DE663" s="9"/>
      <c r="DK663" s="9"/>
      <c r="DL663" s="9"/>
      <c r="DO663" s="9"/>
      <c r="DP663" s="9"/>
      <c r="DU663" s="8"/>
      <c r="DX663" s="9"/>
      <c r="EE663" s="9"/>
    </row>
    <row r="664" spans="2:135" ht="12.75" x14ac:dyDescent="0.2">
      <c r="B664" s="6"/>
      <c r="K664" s="25"/>
      <c r="L664" s="9"/>
      <c r="M664" s="9"/>
      <c r="W664" s="9"/>
      <c r="X664" s="9"/>
      <c r="AJ664" s="9"/>
      <c r="AL664" s="9"/>
      <c r="AM664" s="9"/>
      <c r="AP664" s="9"/>
      <c r="AQ664" s="9"/>
      <c r="AW664" s="9"/>
      <c r="AX664" s="9"/>
      <c r="BA664" s="9"/>
      <c r="BB664" s="9"/>
      <c r="BH664" s="9"/>
      <c r="BI664" s="9"/>
      <c r="BL664" s="9"/>
      <c r="BM664" s="9"/>
      <c r="BS664" s="9"/>
      <c r="BT664" s="9"/>
      <c r="BW664" s="9"/>
      <c r="BX664" s="9"/>
      <c r="CD664" s="9"/>
      <c r="CE664" s="9"/>
      <c r="CH664" s="9"/>
      <c r="CI664" s="9"/>
      <c r="CO664" s="9"/>
      <c r="CP664" s="9"/>
      <c r="CS664" s="9"/>
      <c r="CT664" s="9"/>
      <c r="CZ664" s="9"/>
      <c r="DA664" s="9"/>
      <c r="DD664" s="9"/>
      <c r="DE664" s="9"/>
      <c r="DK664" s="9"/>
      <c r="DL664" s="9"/>
      <c r="DO664" s="9"/>
      <c r="DP664" s="9"/>
      <c r="DU664" s="8"/>
      <c r="DX664" s="9"/>
      <c r="EE664" s="9"/>
    </row>
    <row r="665" spans="2:135" ht="12.75" x14ac:dyDescent="0.2">
      <c r="B665" s="6"/>
      <c r="K665" s="25"/>
      <c r="L665" s="9"/>
      <c r="M665" s="9"/>
      <c r="W665" s="9"/>
      <c r="X665" s="9"/>
      <c r="AJ665" s="9"/>
      <c r="AL665" s="9"/>
      <c r="AM665" s="9"/>
      <c r="AP665" s="9"/>
      <c r="AQ665" s="9"/>
      <c r="AW665" s="9"/>
      <c r="AX665" s="9"/>
      <c r="BA665" s="9"/>
      <c r="BB665" s="9"/>
      <c r="BH665" s="9"/>
      <c r="BI665" s="9"/>
      <c r="BL665" s="9"/>
      <c r="BM665" s="9"/>
      <c r="BS665" s="9"/>
      <c r="BT665" s="9"/>
      <c r="BW665" s="9"/>
      <c r="BX665" s="9"/>
      <c r="CD665" s="9"/>
      <c r="CE665" s="9"/>
      <c r="CH665" s="9"/>
      <c r="CI665" s="9"/>
      <c r="CO665" s="9"/>
      <c r="CP665" s="9"/>
      <c r="CS665" s="9"/>
      <c r="CT665" s="9"/>
      <c r="CZ665" s="9"/>
      <c r="DA665" s="9"/>
      <c r="DD665" s="9"/>
      <c r="DE665" s="9"/>
      <c r="DK665" s="9"/>
      <c r="DL665" s="9"/>
      <c r="DO665" s="9"/>
      <c r="DP665" s="9"/>
      <c r="DU665" s="8"/>
      <c r="DX665" s="9"/>
      <c r="EE665" s="9"/>
    </row>
    <row r="666" spans="2:135" ht="12.75" x14ac:dyDescent="0.2">
      <c r="B666" s="6"/>
      <c r="K666" s="25"/>
      <c r="L666" s="9"/>
      <c r="M666" s="9"/>
      <c r="W666" s="9"/>
      <c r="X666" s="9"/>
      <c r="AJ666" s="9"/>
      <c r="AL666" s="9"/>
      <c r="AM666" s="9"/>
      <c r="AP666" s="9"/>
      <c r="AQ666" s="9"/>
      <c r="AW666" s="9"/>
      <c r="AX666" s="9"/>
      <c r="BA666" s="9"/>
      <c r="BB666" s="9"/>
      <c r="BH666" s="9"/>
      <c r="BI666" s="9"/>
      <c r="BL666" s="9"/>
      <c r="BM666" s="9"/>
      <c r="BS666" s="9"/>
      <c r="BT666" s="9"/>
      <c r="BW666" s="9"/>
      <c r="BX666" s="9"/>
      <c r="CD666" s="9"/>
      <c r="CE666" s="9"/>
      <c r="CH666" s="9"/>
      <c r="CI666" s="9"/>
      <c r="CO666" s="9"/>
      <c r="CP666" s="9"/>
      <c r="CS666" s="9"/>
      <c r="CT666" s="9"/>
      <c r="CZ666" s="9"/>
      <c r="DA666" s="9"/>
      <c r="DD666" s="9"/>
      <c r="DE666" s="9"/>
      <c r="DK666" s="9"/>
      <c r="DL666" s="9"/>
      <c r="DO666" s="9"/>
      <c r="DP666" s="9"/>
      <c r="DU666" s="8"/>
      <c r="DX666" s="9"/>
      <c r="EE666" s="9"/>
    </row>
    <row r="667" spans="2:135" ht="12.75" x14ac:dyDescent="0.2">
      <c r="B667" s="6"/>
      <c r="K667" s="25"/>
      <c r="L667" s="9"/>
      <c r="M667" s="9"/>
      <c r="W667" s="9"/>
      <c r="X667" s="9"/>
      <c r="AJ667" s="9"/>
      <c r="AL667" s="9"/>
      <c r="AM667" s="9"/>
      <c r="AP667" s="9"/>
      <c r="AQ667" s="9"/>
      <c r="AW667" s="9"/>
      <c r="AX667" s="9"/>
      <c r="BA667" s="9"/>
      <c r="BB667" s="9"/>
      <c r="BH667" s="9"/>
      <c r="BI667" s="9"/>
      <c r="BL667" s="9"/>
      <c r="BM667" s="9"/>
      <c r="BS667" s="9"/>
      <c r="BT667" s="9"/>
      <c r="BW667" s="9"/>
      <c r="BX667" s="9"/>
      <c r="CD667" s="9"/>
      <c r="CE667" s="9"/>
      <c r="CH667" s="9"/>
      <c r="CI667" s="9"/>
      <c r="CO667" s="9"/>
      <c r="CP667" s="9"/>
      <c r="CS667" s="9"/>
      <c r="CT667" s="9"/>
      <c r="CZ667" s="9"/>
      <c r="DA667" s="9"/>
      <c r="DD667" s="9"/>
      <c r="DE667" s="9"/>
      <c r="DK667" s="9"/>
      <c r="DL667" s="9"/>
      <c r="DO667" s="9"/>
      <c r="DP667" s="9"/>
      <c r="DU667" s="8"/>
      <c r="DX667" s="9"/>
      <c r="EE667" s="9"/>
    </row>
    <row r="668" spans="2:135" ht="12.75" x14ac:dyDescent="0.2">
      <c r="B668" s="6"/>
      <c r="K668" s="25"/>
      <c r="L668" s="9"/>
      <c r="M668" s="9"/>
      <c r="W668" s="9"/>
      <c r="X668" s="9"/>
      <c r="AJ668" s="9"/>
      <c r="AL668" s="9"/>
      <c r="AM668" s="9"/>
      <c r="AP668" s="9"/>
      <c r="AQ668" s="9"/>
      <c r="AW668" s="9"/>
      <c r="AX668" s="9"/>
      <c r="BA668" s="9"/>
      <c r="BB668" s="9"/>
      <c r="BH668" s="9"/>
      <c r="BI668" s="9"/>
      <c r="BL668" s="9"/>
      <c r="BM668" s="9"/>
      <c r="BS668" s="9"/>
      <c r="BT668" s="9"/>
      <c r="BW668" s="9"/>
      <c r="BX668" s="9"/>
      <c r="CD668" s="9"/>
      <c r="CE668" s="9"/>
      <c r="CH668" s="9"/>
      <c r="CI668" s="9"/>
      <c r="CO668" s="9"/>
      <c r="CP668" s="9"/>
      <c r="CS668" s="9"/>
      <c r="CT668" s="9"/>
      <c r="CZ668" s="9"/>
      <c r="DA668" s="9"/>
      <c r="DD668" s="9"/>
      <c r="DE668" s="9"/>
      <c r="DK668" s="9"/>
      <c r="DL668" s="9"/>
      <c r="DO668" s="9"/>
      <c r="DP668" s="9"/>
      <c r="DU668" s="8"/>
      <c r="DX668" s="9"/>
      <c r="EE668" s="9"/>
    </row>
    <row r="669" spans="2:135" ht="12.75" x14ac:dyDescent="0.2">
      <c r="B669" s="6"/>
      <c r="K669" s="25"/>
      <c r="L669" s="9"/>
      <c r="M669" s="9"/>
      <c r="W669" s="9"/>
      <c r="X669" s="9"/>
      <c r="AJ669" s="9"/>
      <c r="AL669" s="9"/>
      <c r="AM669" s="9"/>
      <c r="AP669" s="9"/>
      <c r="AQ669" s="9"/>
      <c r="AW669" s="9"/>
      <c r="AX669" s="9"/>
      <c r="BA669" s="9"/>
      <c r="BB669" s="9"/>
      <c r="BH669" s="9"/>
      <c r="BI669" s="9"/>
      <c r="BL669" s="9"/>
      <c r="BM669" s="9"/>
      <c r="BS669" s="9"/>
      <c r="BT669" s="9"/>
      <c r="BW669" s="9"/>
      <c r="BX669" s="9"/>
      <c r="CD669" s="9"/>
      <c r="CE669" s="9"/>
      <c r="CH669" s="9"/>
      <c r="CI669" s="9"/>
      <c r="CO669" s="9"/>
      <c r="CP669" s="9"/>
      <c r="CS669" s="9"/>
      <c r="CT669" s="9"/>
      <c r="CZ669" s="9"/>
      <c r="DA669" s="9"/>
      <c r="DD669" s="9"/>
      <c r="DE669" s="9"/>
      <c r="DK669" s="9"/>
      <c r="DL669" s="9"/>
      <c r="DO669" s="9"/>
      <c r="DP669" s="9"/>
      <c r="DU669" s="8"/>
      <c r="DX669" s="9"/>
      <c r="EE669" s="9"/>
    </row>
    <row r="670" spans="2:135" ht="12.75" x14ac:dyDescent="0.2">
      <c r="B670" s="6"/>
      <c r="K670" s="25"/>
      <c r="L670" s="9"/>
      <c r="M670" s="9"/>
      <c r="W670" s="9"/>
      <c r="X670" s="9"/>
      <c r="AJ670" s="9"/>
      <c r="AL670" s="9"/>
      <c r="AM670" s="9"/>
      <c r="AP670" s="9"/>
      <c r="AQ670" s="9"/>
      <c r="AW670" s="9"/>
      <c r="AX670" s="9"/>
      <c r="BA670" s="9"/>
      <c r="BB670" s="9"/>
      <c r="BH670" s="9"/>
      <c r="BI670" s="9"/>
      <c r="BL670" s="9"/>
      <c r="BM670" s="9"/>
      <c r="BS670" s="9"/>
      <c r="BT670" s="9"/>
      <c r="BW670" s="9"/>
      <c r="BX670" s="9"/>
      <c r="CD670" s="9"/>
      <c r="CE670" s="9"/>
      <c r="CH670" s="9"/>
      <c r="CI670" s="9"/>
      <c r="CO670" s="9"/>
      <c r="CP670" s="9"/>
      <c r="CS670" s="9"/>
      <c r="CT670" s="9"/>
      <c r="CZ670" s="9"/>
      <c r="DA670" s="9"/>
      <c r="DD670" s="9"/>
      <c r="DE670" s="9"/>
      <c r="DK670" s="9"/>
      <c r="DL670" s="9"/>
      <c r="DO670" s="9"/>
      <c r="DP670" s="9"/>
      <c r="DU670" s="8"/>
      <c r="DX670" s="9"/>
      <c r="EE670" s="9"/>
    </row>
    <row r="671" spans="2:135" ht="12.75" x14ac:dyDescent="0.2">
      <c r="B671" s="6"/>
      <c r="K671" s="25"/>
      <c r="L671" s="9"/>
      <c r="M671" s="9"/>
      <c r="W671" s="9"/>
      <c r="X671" s="9"/>
      <c r="AJ671" s="9"/>
      <c r="AL671" s="9"/>
      <c r="AM671" s="9"/>
      <c r="AP671" s="9"/>
      <c r="AQ671" s="9"/>
      <c r="AW671" s="9"/>
      <c r="AX671" s="9"/>
      <c r="BA671" s="9"/>
      <c r="BB671" s="9"/>
      <c r="BH671" s="9"/>
      <c r="BI671" s="9"/>
      <c r="BL671" s="9"/>
      <c r="BM671" s="9"/>
      <c r="BS671" s="9"/>
      <c r="BT671" s="9"/>
      <c r="BW671" s="9"/>
      <c r="BX671" s="9"/>
      <c r="CD671" s="9"/>
      <c r="CE671" s="9"/>
      <c r="CH671" s="9"/>
      <c r="CI671" s="9"/>
      <c r="CO671" s="9"/>
      <c r="CP671" s="9"/>
      <c r="CS671" s="9"/>
      <c r="CT671" s="9"/>
      <c r="CZ671" s="9"/>
      <c r="DA671" s="9"/>
      <c r="DD671" s="9"/>
      <c r="DE671" s="9"/>
      <c r="DK671" s="9"/>
      <c r="DL671" s="9"/>
      <c r="DO671" s="9"/>
      <c r="DP671" s="9"/>
      <c r="DU671" s="8"/>
      <c r="DX671" s="9"/>
      <c r="EE671" s="9"/>
    </row>
    <row r="672" spans="2:135" ht="12.75" x14ac:dyDescent="0.2">
      <c r="B672" s="6"/>
      <c r="K672" s="25"/>
      <c r="L672" s="9"/>
      <c r="M672" s="9"/>
      <c r="W672" s="9"/>
      <c r="X672" s="9"/>
      <c r="AJ672" s="9"/>
      <c r="AL672" s="9"/>
      <c r="AM672" s="9"/>
      <c r="AP672" s="9"/>
      <c r="AQ672" s="9"/>
      <c r="AW672" s="9"/>
      <c r="AX672" s="9"/>
      <c r="BA672" s="9"/>
      <c r="BB672" s="9"/>
      <c r="BH672" s="9"/>
      <c r="BI672" s="9"/>
      <c r="BL672" s="9"/>
      <c r="BM672" s="9"/>
      <c r="BS672" s="9"/>
      <c r="BT672" s="9"/>
      <c r="BW672" s="9"/>
      <c r="BX672" s="9"/>
      <c r="CD672" s="9"/>
      <c r="CE672" s="9"/>
      <c r="CH672" s="9"/>
      <c r="CI672" s="9"/>
      <c r="CO672" s="9"/>
      <c r="CP672" s="9"/>
      <c r="CS672" s="9"/>
      <c r="CT672" s="9"/>
      <c r="CZ672" s="9"/>
      <c r="DA672" s="9"/>
      <c r="DD672" s="9"/>
      <c r="DE672" s="9"/>
      <c r="DK672" s="9"/>
      <c r="DL672" s="9"/>
      <c r="DO672" s="9"/>
      <c r="DP672" s="9"/>
      <c r="DU672" s="8"/>
      <c r="DX672" s="9"/>
      <c r="EE672" s="9"/>
    </row>
    <row r="673" spans="2:135" ht="12.75" x14ac:dyDescent="0.2">
      <c r="B673" s="6"/>
      <c r="K673" s="25"/>
      <c r="L673" s="9"/>
      <c r="M673" s="9"/>
      <c r="W673" s="9"/>
      <c r="X673" s="9"/>
      <c r="AJ673" s="9"/>
      <c r="AL673" s="9"/>
      <c r="AM673" s="9"/>
      <c r="AP673" s="9"/>
      <c r="AQ673" s="9"/>
      <c r="AW673" s="9"/>
      <c r="AX673" s="9"/>
      <c r="BA673" s="9"/>
      <c r="BB673" s="9"/>
      <c r="BH673" s="9"/>
      <c r="BI673" s="9"/>
      <c r="BL673" s="9"/>
      <c r="BM673" s="9"/>
      <c r="BS673" s="9"/>
      <c r="BT673" s="9"/>
      <c r="BW673" s="9"/>
      <c r="BX673" s="9"/>
      <c r="CD673" s="9"/>
      <c r="CE673" s="9"/>
      <c r="CH673" s="9"/>
      <c r="CI673" s="9"/>
      <c r="CO673" s="9"/>
      <c r="CP673" s="9"/>
      <c r="CS673" s="9"/>
      <c r="CT673" s="9"/>
      <c r="CZ673" s="9"/>
      <c r="DA673" s="9"/>
      <c r="DD673" s="9"/>
      <c r="DE673" s="9"/>
      <c r="DK673" s="9"/>
      <c r="DL673" s="9"/>
      <c r="DO673" s="9"/>
      <c r="DP673" s="9"/>
      <c r="DU673" s="8"/>
      <c r="DX673" s="9"/>
      <c r="EE673" s="9"/>
    </row>
    <row r="674" spans="2:135" ht="12.75" x14ac:dyDescent="0.2">
      <c r="B674" s="6"/>
      <c r="K674" s="25"/>
      <c r="L674" s="9"/>
      <c r="M674" s="9"/>
      <c r="W674" s="9"/>
      <c r="X674" s="9"/>
      <c r="AJ674" s="9"/>
      <c r="AL674" s="9"/>
      <c r="AM674" s="9"/>
      <c r="AP674" s="9"/>
      <c r="AQ674" s="9"/>
      <c r="AW674" s="9"/>
      <c r="AX674" s="9"/>
      <c r="BA674" s="9"/>
      <c r="BB674" s="9"/>
      <c r="BH674" s="9"/>
      <c r="BI674" s="9"/>
      <c r="BL674" s="9"/>
      <c r="BM674" s="9"/>
      <c r="BS674" s="9"/>
      <c r="BT674" s="9"/>
      <c r="BW674" s="9"/>
      <c r="BX674" s="9"/>
      <c r="CD674" s="9"/>
      <c r="CE674" s="9"/>
      <c r="CH674" s="9"/>
      <c r="CI674" s="9"/>
      <c r="CO674" s="9"/>
      <c r="CP674" s="9"/>
      <c r="CS674" s="9"/>
      <c r="CT674" s="9"/>
      <c r="CZ674" s="9"/>
      <c r="DA674" s="9"/>
      <c r="DD674" s="9"/>
      <c r="DE674" s="9"/>
      <c r="DK674" s="9"/>
      <c r="DL674" s="9"/>
      <c r="DO674" s="9"/>
      <c r="DP674" s="9"/>
      <c r="DU674" s="8"/>
      <c r="DX674" s="9"/>
      <c r="EE674" s="9"/>
    </row>
    <row r="675" spans="2:135" ht="12.75" x14ac:dyDescent="0.2">
      <c r="B675" s="6"/>
      <c r="K675" s="25"/>
      <c r="L675" s="9"/>
      <c r="M675" s="9"/>
      <c r="W675" s="9"/>
      <c r="X675" s="9"/>
      <c r="AJ675" s="9"/>
      <c r="AL675" s="9"/>
      <c r="AM675" s="9"/>
      <c r="AP675" s="9"/>
      <c r="AQ675" s="9"/>
      <c r="AW675" s="9"/>
      <c r="AX675" s="9"/>
      <c r="BA675" s="9"/>
      <c r="BB675" s="9"/>
      <c r="BH675" s="9"/>
      <c r="BI675" s="9"/>
      <c r="BL675" s="9"/>
      <c r="BM675" s="9"/>
      <c r="BS675" s="9"/>
      <c r="BT675" s="9"/>
      <c r="BW675" s="9"/>
      <c r="BX675" s="9"/>
      <c r="CD675" s="9"/>
      <c r="CE675" s="9"/>
      <c r="CH675" s="9"/>
      <c r="CI675" s="9"/>
      <c r="CO675" s="9"/>
      <c r="CP675" s="9"/>
      <c r="CS675" s="9"/>
      <c r="CT675" s="9"/>
      <c r="CZ675" s="9"/>
      <c r="DA675" s="9"/>
      <c r="DD675" s="9"/>
      <c r="DE675" s="9"/>
      <c r="DK675" s="9"/>
      <c r="DL675" s="9"/>
      <c r="DO675" s="9"/>
      <c r="DP675" s="9"/>
      <c r="DU675" s="8"/>
      <c r="DX675" s="9"/>
      <c r="EE675" s="9"/>
    </row>
    <row r="676" spans="2:135" ht="12.75" x14ac:dyDescent="0.2">
      <c r="B676" s="6"/>
      <c r="K676" s="25"/>
      <c r="L676" s="9"/>
      <c r="M676" s="9"/>
      <c r="W676" s="9"/>
      <c r="X676" s="9"/>
      <c r="AJ676" s="9"/>
      <c r="AL676" s="9"/>
      <c r="AM676" s="9"/>
      <c r="AP676" s="9"/>
      <c r="AQ676" s="9"/>
      <c r="AW676" s="9"/>
      <c r="AX676" s="9"/>
      <c r="BA676" s="9"/>
      <c r="BB676" s="9"/>
      <c r="BH676" s="9"/>
      <c r="BI676" s="9"/>
      <c r="BL676" s="9"/>
      <c r="BM676" s="9"/>
      <c r="BS676" s="9"/>
      <c r="BT676" s="9"/>
      <c r="BW676" s="9"/>
      <c r="BX676" s="9"/>
      <c r="CD676" s="9"/>
      <c r="CE676" s="9"/>
      <c r="CH676" s="9"/>
      <c r="CI676" s="9"/>
      <c r="CO676" s="9"/>
      <c r="CP676" s="9"/>
      <c r="CS676" s="9"/>
      <c r="CT676" s="9"/>
      <c r="CZ676" s="9"/>
      <c r="DA676" s="9"/>
      <c r="DD676" s="9"/>
      <c r="DE676" s="9"/>
      <c r="DK676" s="9"/>
      <c r="DL676" s="9"/>
      <c r="DO676" s="9"/>
      <c r="DP676" s="9"/>
      <c r="DU676" s="8"/>
      <c r="DX676" s="9"/>
      <c r="EE676" s="9"/>
    </row>
    <row r="677" spans="2:135" ht="12.75" x14ac:dyDescent="0.2">
      <c r="B677" s="6"/>
      <c r="K677" s="25"/>
      <c r="L677" s="9"/>
      <c r="M677" s="9"/>
      <c r="W677" s="9"/>
      <c r="X677" s="9"/>
      <c r="AJ677" s="9"/>
      <c r="AL677" s="9"/>
      <c r="AM677" s="9"/>
      <c r="AP677" s="9"/>
      <c r="AQ677" s="9"/>
      <c r="AW677" s="9"/>
      <c r="AX677" s="9"/>
      <c r="BA677" s="9"/>
      <c r="BB677" s="9"/>
      <c r="BH677" s="9"/>
      <c r="BI677" s="9"/>
      <c r="BL677" s="9"/>
      <c r="BM677" s="9"/>
      <c r="BS677" s="9"/>
      <c r="BT677" s="9"/>
      <c r="BW677" s="9"/>
      <c r="BX677" s="9"/>
      <c r="CD677" s="9"/>
      <c r="CE677" s="9"/>
      <c r="CH677" s="9"/>
      <c r="CI677" s="9"/>
      <c r="CO677" s="9"/>
      <c r="CP677" s="9"/>
      <c r="CS677" s="9"/>
      <c r="CT677" s="9"/>
      <c r="CZ677" s="9"/>
      <c r="DA677" s="9"/>
      <c r="DD677" s="9"/>
      <c r="DE677" s="9"/>
      <c r="DK677" s="9"/>
      <c r="DL677" s="9"/>
      <c r="DO677" s="9"/>
      <c r="DP677" s="9"/>
      <c r="DU677" s="8"/>
      <c r="DX677" s="9"/>
      <c r="EE677" s="9"/>
    </row>
    <row r="678" spans="2:135" ht="12.75" x14ac:dyDescent="0.2">
      <c r="B678" s="6"/>
      <c r="K678" s="25"/>
      <c r="L678" s="9"/>
      <c r="M678" s="9"/>
      <c r="W678" s="9"/>
      <c r="X678" s="9"/>
      <c r="AJ678" s="9"/>
      <c r="AL678" s="9"/>
      <c r="AM678" s="9"/>
      <c r="AP678" s="9"/>
      <c r="AQ678" s="9"/>
      <c r="AW678" s="9"/>
      <c r="AX678" s="9"/>
      <c r="BA678" s="9"/>
      <c r="BB678" s="9"/>
      <c r="BH678" s="9"/>
      <c r="BI678" s="9"/>
      <c r="BL678" s="9"/>
      <c r="BM678" s="9"/>
      <c r="BS678" s="9"/>
      <c r="BT678" s="9"/>
      <c r="BW678" s="9"/>
      <c r="BX678" s="9"/>
      <c r="CD678" s="9"/>
      <c r="CE678" s="9"/>
      <c r="CH678" s="9"/>
      <c r="CI678" s="9"/>
      <c r="CO678" s="9"/>
      <c r="CP678" s="9"/>
      <c r="CS678" s="9"/>
      <c r="CT678" s="9"/>
      <c r="CZ678" s="9"/>
      <c r="DA678" s="9"/>
      <c r="DD678" s="9"/>
      <c r="DE678" s="9"/>
      <c r="DK678" s="9"/>
      <c r="DL678" s="9"/>
      <c r="DO678" s="9"/>
      <c r="DP678" s="9"/>
      <c r="DU678" s="8"/>
      <c r="DX678" s="9"/>
      <c r="EE678" s="9"/>
    </row>
    <row r="679" spans="2:135" ht="12.75" x14ac:dyDescent="0.2">
      <c r="B679" s="6"/>
      <c r="K679" s="25"/>
      <c r="L679" s="9"/>
      <c r="M679" s="9"/>
      <c r="W679" s="9"/>
      <c r="X679" s="9"/>
      <c r="AJ679" s="9"/>
      <c r="AL679" s="9"/>
      <c r="AM679" s="9"/>
      <c r="AP679" s="9"/>
      <c r="AQ679" s="9"/>
      <c r="AW679" s="9"/>
      <c r="AX679" s="9"/>
      <c r="BA679" s="9"/>
      <c r="BB679" s="9"/>
      <c r="BH679" s="9"/>
      <c r="BI679" s="9"/>
      <c r="BL679" s="9"/>
      <c r="BM679" s="9"/>
      <c r="BS679" s="9"/>
      <c r="BT679" s="9"/>
      <c r="BW679" s="9"/>
      <c r="BX679" s="9"/>
      <c r="CD679" s="9"/>
      <c r="CE679" s="9"/>
      <c r="CH679" s="9"/>
      <c r="CI679" s="9"/>
      <c r="CO679" s="9"/>
      <c r="CP679" s="9"/>
      <c r="CS679" s="9"/>
      <c r="CT679" s="9"/>
      <c r="CZ679" s="9"/>
      <c r="DA679" s="9"/>
      <c r="DD679" s="9"/>
      <c r="DE679" s="9"/>
      <c r="DK679" s="9"/>
      <c r="DL679" s="9"/>
      <c r="DO679" s="9"/>
      <c r="DP679" s="9"/>
      <c r="DU679" s="8"/>
      <c r="DX679" s="9"/>
      <c r="EE679" s="9"/>
    </row>
    <row r="680" spans="2:135" ht="12.75" x14ac:dyDescent="0.2">
      <c r="B680" s="6"/>
      <c r="K680" s="25"/>
      <c r="L680" s="9"/>
      <c r="M680" s="9"/>
      <c r="W680" s="9"/>
      <c r="X680" s="9"/>
      <c r="AJ680" s="9"/>
      <c r="AL680" s="9"/>
      <c r="AM680" s="9"/>
      <c r="AP680" s="9"/>
      <c r="AQ680" s="9"/>
      <c r="AW680" s="9"/>
      <c r="AX680" s="9"/>
      <c r="BA680" s="9"/>
      <c r="BB680" s="9"/>
      <c r="BH680" s="9"/>
      <c r="BI680" s="9"/>
      <c r="BL680" s="9"/>
      <c r="BM680" s="9"/>
      <c r="BS680" s="9"/>
      <c r="BT680" s="9"/>
      <c r="BW680" s="9"/>
      <c r="BX680" s="9"/>
      <c r="CD680" s="9"/>
      <c r="CE680" s="9"/>
      <c r="CH680" s="9"/>
      <c r="CI680" s="9"/>
      <c r="CO680" s="9"/>
      <c r="CP680" s="9"/>
      <c r="CS680" s="9"/>
      <c r="CT680" s="9"/>
      <c r="CZ680" s="9"/>
      <c r="DA680" s="9"/>
      <c r="DD680" s="9"/>
      <c r="DE680" s="9"/>
      <c r="DK680" s="9"/>
      <c r="DL680" s="9"/>
      <c r="DO680" s="9"/>
      <c r="DP680" s="9"/>
      <c r="DU680" s="8"/>
      <c r="DX680" s="9"/>
      <c r="EE680" s="9"/>
    </row>
    <row r="681" spans="2:135" ht="12.75" x14ac:dyDescent="0.2">
      <c r="B681" s="6"/>
      <c r="K681" s="25"/>
      <c r="L681" s="9"/>
      <c r="M681" s="9"/>
      <c r="W681" s="9"/>
      <c r="X681" s="9"/>
      <c r="AJ681" s="9"/>
      <c r="AL681" s="9"/>
      <c r="AM681" s="9"/>
      <c r="AP681" s="9"/>
      <c r="AQ681" s="9"/>
      <c r="AW681" s="9"/>
      <c r="AX681" s="9"/>
      <c r="BA681" s="9"/>
      <c r="BB681" s="9"/>
      <c r="BH681" s="9"/>
      <c r="BI681" s="9"/>
      <c r="BL681" s="9"/>
      <c r="BM681" s="9"/>
      <c r="BS681" s="9"/>
      <c r="BT681" s="9"/>
      <c r="BW681" s="9"/>
      <c r="BX681" s="9"/>
      <c r="CD681" s="9"/>
      <c r="CE681" s="9"/>
      <c r="CH681" s="9"/>
      <c r="CI681" s="9"/>
      <c r="CO681" s="9"/>
      <c r="CP681" s="9"/>
      <c r="CS681" s="9"/>
      <c r="CT681" s="9"/>
      <c r="CZ681" s="9"/>
      <c r="DA681" s="9"/>
      <c r="DD681" s="9"/>
      <c r="DE681" s="9"/>
      <c r="DK681" s="9"/>
      <c r="DL681" s="9"/>
      <c r="DO681" s="9"/>
      <c r="DP681" s="9"/>
      <c r="DU681" s="8"/>
      <c r="DX681" s="9"/>
      <c r="EE681" s="9"/>
    </row>
    <row r="682" spans="2:135" ht="12.75" x14ac:dyDescent="0.2">
      <c r="B682" s="6"/>
      <c r="K682" s="25"/>
      <c r="L682" s="9"/>
      <c r="M682" s="9"/>
      <c r="W682" s="9"/>
      <c r="X682" s="9"/>
      <c r="AJ682" s="9"/>
      <c r="AL682" s="9"/>
      <c r="AM682" s="9"/>
      <c r="AP682" s="9"/>
      <c r="AQ682" s="9"/>
      <c r="AW682" s="9"/>
      <c r="AX682" s="9"/>
      <c r="BA682" s="9"/>
      <c r="BB682" s="9"/>
      <c r="BH682" s="9"/>
      <c r="BI682" s="9"/>
      <c r="BL682" s="9"/>
      <c r="BM682" s="9"/>
      <c r="BS682" s="9"/>
      <c r="BT682" s="9"/>
      <c r="BW682" s="9"/>
      <c r="BX682" s="9"/>
      <c r="CD682" s="9"/>
      <c r="CE682" s="9"/>
      <c r="CH682" s="9"/>
      <c r="CI682" s="9"/>
      <c r="CO682" s="9"/>
      <c r="CP682" s="9"/>
      <c r="CS682" s="9"/>
      <c r="CT682" s="9"/>
      <c r="CZ682" s="9"/>
      <c r="DA682" s="9"/>
      <c r="DD682" s="9"/>
      <c r="DE682" s="9"/>
      <c r="DK682" s="9"/>
      <c r="DL682" s="9"/>
      <c r="DO682" s="9"/>
      <c r="DP682" s="9"/>
      <c r="DU682" s="8"/>
      <c r="DX682" s="9"/>
      <c r="EE682" s="9"/>
    </row>
    <row r="683" spans="2:135" ht="12.75" x14ac:dyDescent="0.2">
      <c r="B683" s="6"/>
      <c r="K683" s="25"/>
      <c r="L683" s="9"/>
      <c r="M683" s="9"/>
      <c r="W683" s="9"/>
      <c r="X683" s="9"/>
      <c r="AJ683" s="9"/>
      <c r="AL683" s="9"/>
      <c r="AM683" s="9"/>
      <c r="AP683" s="9"/>
      <c r="AQ683" s="9"/>
      <c r="AW683" s="9"/>
      <c r="AX683" s="9"/>
      <c r="BA683" s="9"/>
      <c r="BB683" s="9"/>
      <c r="BH683" s="9"/>
      <c r="BI683" s="9"/>
      <c r="BL683" s="9"/>
      <c r="BM683" s="9"/>
      <c r="BS683" s="9"/>
      <c r="BT683" s="9"/>
      <c r="BW683" s="9"/>
      <c r="BX683" s="9"/>
      <c r="CD683" s="9"/>
      <c r="CE683" s="9"/>
      <c r="CH683" s="9"/>
      <c r="CI683" s="9"/>
      <c r="CO683" s="9"/>
      <c r="CP683" s="9"/>
      <c r="CS683" s="9"/>
      <c r="CT683" s="9"/>
      <c r="CZ683" s="9"/>
      <c r="DA683" s="9"/>
      <c r="DD683" s="9"/>
      <c r="DE683" s="9"/>
      <c r="DK683" s="9"/>
      <c r="DL683" s="9"/>
      <c r="DO683" s="9"/>
      <c r="DP683" s="9"/>
      <c r="DU683" s="8"/>
      <c r="DX683" s="9"/>
      <c r="EE683" s="9"/>
    </row>
    <row r="684" spans="2:135" ht="12.75" x14ac:dyDescent="0.2">
      <c r="B684" s="6"/>
      <c r="K684" s="25"/>
      <c r="L684" s="9"/>
      <c r="M684" s="9"/>
      <c r="W684" s="9"/>
      <c r="X684" s="9"/>
      <c r="AJ684" s="9"/>
      <c r="AL684" s="9"/>
      <c r="AM684" s="9"/>
      <c r="AP684" s="9"/>
      <c r="AQ684" s="9"/>
      <c r="AW684" s="9"/>
      <c r="AX684" s="9"/>
      <c r="BA684" s="9"/>
      <c r="BB684" s="9"/>
      <c r="BH684" s="9"/>
      <c r="BI684" s="9"/>
      <c r="BL684" s="9"/>
      <c r="BM684" s="9"/>
      <c r="BS684" s="9"/>
      <c r="BT684" s="9"/>
      <c r="BW684" s="9"/>
      <c r="BX684" s="9"/>
      <c r="CD684" s="9"/>
      <c r="CE684" s="9"/>
      <c r="CH684" s="9"/>
      <c r="CI684" s="9"/>
      <c r="CO684" s="9"/>
      <c r="CP684" s="9"/>
      <c r="CS684" s="9"/>
      <c r="CT684" s="9"/>
      <c r="CZ684" s="9"/>
      <c r="DA684" s="9"/>
      <c r="DD684" s="9"/>
      <c r="DE684" s="9"/>
      <c r="DK684" s="9"/>
      <c r="DL684" s="9"/>
      <c r="DO684" s="9"/>
      <c r="DP684" s="9"/>
      <c r="DU684" s="8"/>
      <c r="DX684" s="9"/>
      <c r="EE684" s="9"/>
    </row>
    <row r="685" spans="2:135" ht="12.75" x14ac:dyDescent="0.2">
      <c r="B685" s="6"/>
      <c r="K685" s="25"/>
      <c r="L685" s="9"/>
      <c r="M685" s="9"/>
      <c r="W685" s="9"/>
      <c r="X685" s="9"/>
      <c r="AJ685" s="9"/>
      <c r="AL685" s="9"/>
      <c r="AM685" s="9"/>
      <c r="AP685" s="9"/>
      <c r="AQ685" s="9"/>
      <c r="AW685" s="9"/>
      <c r="AX685" s="9"/>
      <c r="BA685" s="9"/>
      <c r="BB685" s="9"/>
      <c r="BH685" s="9"/>
      <c r="BI685" s="9"/>
      <c r="BL685" s="9"/>
      <c r="BM685" s="9"/>
      <c r="BS685" s="9"/>
      <c r="BT685" s="9"/>
      <c r="BW685" s="9"/>
      <c r="BX685" s="9"/>
      <c r="CD685" s="9"/>
      <c r="CE685" s="9"/>
      <c r="CH685" s="9"/>
      <c r="CI685" s="9"/>
      <c r="CO685" s="9"/>
      <c r="CP685" s="9"/>
      <c r="CS685" s="9"/>
      <c r="CT685" s="9"/>
      <c r="CZ685" s="9"/>
      <c r="DA685" s="9"/>
      <c r="DD685" s="9"/>
      <c r="DE685" s="9"/>
      <c r="DK685" s="9"/>
      <c r="DL685" s="9"/>
      <c r="DO685" s="9"/>
      <c r="DP685" s="9"/>
      <c r="DU685" s="8"/>
      <c r="DX685" s="9"/>
      <c r="EE685" s="9"/>
    </row>
    <row r="686" spans="2:135" ht="12.75" x14ac:dyDescent="0.2">
      <c r="B686" s="6"/>
      <c r="K686" s="25"/>
      <c r="L686" s="9"/>
      <c r="M686" s="9"/>
      <c r="W686" s="9"/>
      <c r="X686" s="9"/>
      <c r="AJ686" s="9"/>
      <c r="AL686" s="9"/>
      <c r="AM686" s="9"/>
      <c r="AP686" s="9"/>
      <c r="AQ686" s="9"/>
      <c r="AW686" s="9"/>
      <c r="AX686" s="9"/>
      <c r="BA686" s="9"/>
      <c r="BB686" s="9"/>
      <c r="BH686" s="9"/>
      <c r="BI686" s="9"/>
      <c r="BL686" s="9"/>
      <c r="BM686" s="9"/>
      <c r="BS686" s="9"/>
      <c r="BT686" s="9"/>
      <c r="BW686" s="9"/>
      <c r="BX686" s="9"/>
      <c r="CD686" s="9"/>
      <c r="CE686" s="9"/>
      <c r="CH686" s="9"/>
      <c r="CI686" s="9"/>
      <c r="CO686" s="9"/>
      <c r="CP686" s="9"/>
      <c r="CS686" s="9"/>
      <c r="CT686" s="9"/>
      <c r="CZ686" s="9"/>
      <c r="DA686" s="9"/>
      <c r="DD686" s="9"/>
      <c r="DE686" s="9"/>
      <c r="DK686" s="9"/>
      <c r="DL686" s="9"/>
      <c r="DO686" s="9"/>
      <c r="DP686" s="9"/>
      <c r="DU686" s="8"/>
      <c r="DX686" s="9"/>
      <c r="EE686" s="9"/>
    </row>
    <row r="687" spans="2:135" ht="12.75" x14ac:dyDescent="0.2">
      <c r="B687" s="6"/>
      <c r="K687" s="25"/>
      <c r="L687" s="9"/>
      <c r="M687" s="9"/>
      <c r="W687" s="9"/>
      <c r="X687" s="9"/>
      <c r="AJ687" s="9"/>
      <c r="AL687" s="9"/>
      <c r="AM687" s="9"/>
      <c r="AP687" s="9"/>
      <c r="AQ687" s="9"/>
      <c r="AW687" s="9"/>
      <c r="AX687" s="9"/>
      <c r="BA687" s="9"/>
      <c r="BB687" s="9"/>
      <c r="BH687" s="9"/>
      <c r="BI687" s="9"/>
      <c r="BL687" s="9"/>
      <c r="BM687" s="9"/>
      <c r="BS687" s="9"/>
      <c r="BT687" s="9"/>
      <c r="BW687" s="9"/>
      <c r="BX687" s="9"/>
      <c r="CD687" s="9"/>
      <c r="CE687" s="9"/>
      <c r="CH687" s="9"/>
      <c r="CI687" s="9"/>
      <c r="CO687" s="9"/>
      <c r="CP687" s="9"/>
      <c r="CS687" s="9"/>
      <c r="CT687" s="9"/>
      <c r="CZ687" s="9"/>
      <c r="DA687" s="9"/>
      <c r="DD687" s="9"/>
      <c r="DE687" s="9"/>
      <c r="DK687" s="9"/>
      <c r="DL687" s="9"/>
      <c r="DO687" s="9"/>
      <c r="DP687" s="9"/>
      <c r="DU687" s="8"/>
      <c r="DX687" s="9"/>
      <c r="EE687" s="9"/>
    </row>
    <row r="688" spans="2:135" ht="12.75" x14ac:dyDescent="0.2">
      <c r="B688" s="6"/>
      <c r="K688" s="25"/>
      <c r="L688" s="9"/>
      <c r="M688" s="9"/>
      <c r="W688" s="9"/>
      <c r="X688" s="9"/>
      <c r="AJ688" s="9"/>
      <c r="AL688" s="9"/>
      <c r="AM688" s="9"/>
      <c r="AP688" s="9"/>
      <c r="AQ688" s="9"/>
      <c r="AW688" s="9"/>
      <c r="AX688" s="9"/>
      <c r="BA688" s="9"/>
      <c r="BB688" s="9"/>
      <c r="BH688" s="9"/>
      <c r="BI688" s="9"/>
      <c r="BL688" s="9"/>
      <c r="BM688" s="9"/>
      <c r="BS688" s="9"/>
      <c r="BT688" s="9"/>
      <c r="BW688" s="9"/>
      <c r="BX688" s="9"/>
      <c r="CD688" s="9"/>
      <c r="CE688" s="9"/>
      <c r="CH688" s="9"/>
      <c r="CI688" s="9"/>
      <c r="CO688" s="9"/>
      <c r="CP688" s="9"/>
      <c r="CS688" s="9"/>
      <c r="CT688" s="9"/>
      <c r="CZ688" s="9"/>
      <c r="DA688" s="9"/>
      <c r="DD688" s="9"/>
      <c r="DE688" s="9"/>
      <c r="DK688" s="9"/>
      <c r="DL688" s="9"/>
      <c r="DO688" s="9"/>
      <c r="DP688" s="9"/>
      <c r="DU688" s="8"/>
      <c r="DX688" s="9"/>
      <c r="EE688" s="9"/>
    </row>
    <row r="689" spans="2:135" ht="12.75" x14ac:dyDescent="0.2">
      <c r="B689" s="6"/>
      <c r="K689" s="25"/>
      <c r="L689" s="9"/>
      <c r="M689" s="9"/>
      <c r="W689" s="9"/>
      <c r="X689" s="9"/>
      <c r="AJ689" s="9"/>
      <c r="AL689" s="9"/>
      <c r="AM689" s="9"/>
      <c r="AP689" s="9"/>
      <c r="AQ689" s="9"/>
      <c r="AW689" s="9"/>
      <c r="AX689" s="9"/>
      <c r="BA689" s="9"/>
      <c r="BB689" s="9"/>
      <c r="BH689" s="9"/>
      <c r="BI689" s="9"/>
      <c r="BL689" s="9"/>
      <c r="BM689" s="9"/>
      <c r="BS689" s="9"/>
      <c r="BT689" s="9"/>
      <c r="BW689" s="9"/>
      <c r="BX689" s="9"/>
      <c r="CD689" s="9"/>
      <c r="CE689" s="9"/>
      <c r="CH689" s="9"/>
      <c r="CI689" s="9"/>
      <c r="CO689" s="9"/>
      <c r="CP689" s="9"/>
      <c r="CS689" s="9"/>
      <c r="CT689" s="9"/>
      <c r="CZ689" s="9"/>
      <c r="DA689" s="9"/>
      <c r="DD689" s="9"/>
      <c r="DE689" s="9"/>
      <c r="DK689" s="9"/>
      <c r="DL689" s="9"/>
      <c r="DO689" s="9"/>
      <c r="DP689" s="9"/>
      <c r="DU689" s="8"/>
      <c r="DX689" s="9"/>
      <c r="EE689" s="9"/>
    </row>
    <row r="690" spans="2:135" ht="12.75" x14ac:dyDescent="0.2">
      <c r="B690" s="6"/>
      <c r="K690" s="25"/>
      <c r="L690" s="9"/>
      <c r="M690" s="9"/>
      <c r="W690" s="9"/>
      <c r="X690" s="9"/>
      <c r="AJ690" s="9"/>
      <c r="AL690" s="9"/>
      <c r="AM690" s="9"/>
      <c r="AP690" s="9"/>
      <c r="AQ690" s="9"/>
      <c r="AW690" s="9"/>
      <c r="AX690" s="9"/>
      <c r="BA690" s="9"/>
      <c r="BB690" s="9"/>
      <c r="BH690" s="9"/>
      <c r="BI690" s="9"/>
      <c r="BL690" s="9"/>
      <c r="BM690" s="9"/>
      <c r="BS690" s="9"/>
      <c r="BT690" s="9"/>
      <c r="BW690" s="9"/>
      <c r="BX690" s="9"/>
      <c r="CD690" s="9"/>
      <c r="CE690" s="9"/>
      <c r="CH690" s="9"/>
      <c r="CI690" s="9"/>
      <c r="CO690" s="9"/>
      <c r="CP690" s="9"/>
      <c r="CS690" s="9"/>
      <c r="CT690" s="9"/>
      <c r="CZ690" s="9"/>
      <c r="DA690" s="9"/>
      <c r="DD690" s="9"/>
      <c r="DE690" s="9"/>
      <c r="DK690" s="9"/>
      <c r="DL690" s="9"/>
      <c r="DO690" s="9"/>
      <c r="DP690" s="9"/>
      <c r="DU690" s="8"/>
      <c r="DX690" s="9"/>
      <c r="EE690" s="9"/>
    </row>
    <row r="691" spans="2:135" ht="12.75" x14ac:dyDescent="0.2">
      <c r="B691" s="6"/>
      <c r="K691" s="25"/>
      <c r="L691" s="9"/>
      <c r="M691" s="9"/>
      <c r="W691" s="9"/>
      <c r="X691" s="9"/>
      <c r="AJ691" s="9"/>
      <c r="AL691" s="9"/>
      <c r="AM691" s="9"/>
      <c r="AP691" s="9"/>
      <c r="AQ691" s="9"/>
      <c r="AW691" s="9"/>
      <c r="AX691" s="9"/>
      <c r="BA691" s="9"/>
      <c r="BB691" s="9"/>
      <c r="BH691" s="9"/>
      <c r="BI691" s="9"/>
      <c r="BL691" s="9"/>
      <c r="BM691" s="9"/>
      <c r="BS691" s="9"/>
      <c r="BT691" s="9"/>
      <c r="BW691" s="9"/>
      <c r="BX691" s="9"/>
      <c r="CD691" s="9"/>
      <c r="CE691" s="9"/>
      <c r="CH691" s="9"/>
      <c r="CI691" s="9"/>
      <c r="CO691" s="9"/>
      <c r="CP691" s="9"/>
      <c r="CS691" s="9"/>
      <c r="CT691" s="9"/>
      <c r="CZ691" s="9"/>
      <c r="DA691" s="9"/>
      <c r="DD691" s="9"/>
      <c r="DE691" s="9"/>
      <c r="DK691" s="9"/>
      <c r="DL691" s="9"/>
      <c r="DO691" s="9"/>
      <c r="DP691" s="9"/>
      <c r="DU691" s="8"/>
      <c r="DX691" s="9"/>
      <c r="EE691" s="9"/>
    </row>
    <row r="692" spans="2:135" ht="12.75" x14ac:dyDescent="0.2">
      <c r="B692" s="6"/>
      <c r="K692" s="25"/>
      <c r="L692" s="9"/>
      <c r="M692" s="9"/>
      <c r="W692" s="9"/>
      <c r="X692" s="9"/>
      <c r="AJ692" s="9"/>
      <c r="AL692" s="9"/>
      <c r="AM692" s="9"/>
      <c r="AP692" s="9"/>
      <c r="AQ692" s="9"/>
      <c r="AW692" s="9"/>
      <c r="AX692" s="9"/>
      <c r="BA692" s="9"/>
      <c r="BB692" s="9"/>
      <c r="BH692" s="9"/>
      <c r="BI692" s="9"/>
      <c r="BL692" s="9"/>
      <c r="BM692" s="9"/>
      <c r="BS692" s="9"/>
      <c r="BT692" s="9"/>
      <c r="BW692" s="9"/>
      <c r="BX692" s="9"/>
      <c r="CD692" s="9"/>
      <c r="CE692" s="9"/>
      <c r="CH692" s="9"/>
      <c r="CI692" s="9"/>
      <c r="CO692" s="9"/>
      <c r="CP692" s="9"/>
      <c r="CS692" s="9"/>
      <c r="CT692" s="9"/>
      <c r="CZ692" s="9"/>
      <c r="DA692" s="9"/>
      <c r="DD692" s="9"/>
      <c r="DE692" s="9"/>
      <c r="DK692" s="9"/>
      <c r="DL692" s="9"/>
      <c r="DO692" s="9"/>
      <c r="DP692" s="9"/>
      <c r="DU692" s="8"/>
      <c r="DX692" s="9"/>
      <c r="EE692" s="9"/>
    </row>
    <row r="693" spans="2:135" ht="12.75" x14ac:dyDescent="0.2">
      <c r="B693" s="6"/>
      <c r="K693" s="25"/>
      <c r="L693" s="9"/>
      <c r="M693" s="9"/>
      <c r="W693" s="9"/>
      <c r="X693" s="9"/>
      <c r="AJ693" s="9"/>
      <c r="AL693" s="9"/>
      <c r="AM693" s="9"/>
      <c r="AP693" s="9"/>
      <c r="AQ693" s="9"/>
      <c r="AW693" s="9"/>
      <c r="AX693" s="9"/>
      <c r="BA693" s="9"/>
      <c r="BB693" s="9"/>
      <c r="BH693" s="9"/>
      <c r="BI693" s="9"/>
      <c r="BL693" s="9"/>
      <c r="BM693" s="9"/>
      <c r="BS693" s="9"/>
      <c r="BT693" s="9"/>
      <c r="BW693" s="9"/>
      <c r="BX693" s="9"/>
      <c r="CD693" s="9"/>
      <c r="CE693" s="9"/>
      <c r="CH693" s="9"/>
      <c r="CI693" s="9"/>
      <c r="CO693" s="9"/>
      <c r="CP693" s="9"/>
      <c r="CS693" s="9"/>
      <c r="CT693" s="9"/>
      <c r="CZ693" s="9"/>
      <c r="DA693" s="9"/>
      <c r="DD693" s="9"/>
      <c r="DE693" s="9"/>
      <c r="DK693" s="9"/>
      <c r="DL693" s="9"/>
      <c r="DO693" s="9"/>
      <c r="DP693" s="9"/>
      <c r="DU693" s="8"/>
      <c r="DX693" s="9"/>
      <c r="EE693" s="9"/>
    </row>
    <row r="694" spans="2:135" ht="12.75" x14ac:dyDescent="0.2">
      <c r="B694" s="6"/>
      <c r="K694" s="25"/>
      <c r="L694" s="9"/>
      <c r="M694" s="9"/>
      <c r="W694" s="9"/>
      <c r="X694" s="9"/>
      <c r="AJ694" s="9"/>
      <c r="AL694" s="9"/>
      <c r="AM694" s="9"/>
      <c r="AP694" s="9"/>
      <c r="AQ694" s="9"/>
      <c r="AW694" s="9"/>
      <c r="AX694" s="9"/>
      <c r="BA694" s="9"/>
      <c r="BB694" s="9"/>
      <c r="BH694" s="9"/>
      <c r="BI694" s="9"/>
      <c r="BL694" s="9"/>
      <c r="BM694" s="9"/>
      <c r="BS694" s="9"/>
      <c r="BT694" s="9"/>
      <c r="BW694" s="9"/>
      <c r="BX694" s="9"/>
      <c r="CD694" s="9"/>
      <c r="CE694" s="9"/>
      <c r="CH694" s="9"/>
      <c r="CI694" s="9"/>
      <c r="CO694" s="9"/>
      <c r="CP694" s="9"/>
      <c r="CS694" s="9"/>
      <c r="CT694" s="9"/>
      <c r="CZ694" s="9"/>
      <c r="DA694" s="9"/>
      <c r="DD694" s="9"/>
      <c r="DE694" s="9"/>
      <c r="DK694" s="9"/>
      <c r="DL694" s="9"/>
      <c r="DO694" s="9"/>
      <c r="DP694" s="9"/>
      <c r="DU694" s="8"/>
      <c r="DX694" s="9"/>
      <c r="EE694" s="9"/>
    </row>
    <row r="695" spans="2:135" ht="12.75" x14ac:dyDescent="0.2">
      <c r="B695" s="6"/>
      <c r="K695" s="25"/>
      <c r="L695" s="9"/>
      <c r="M695" s="9"/>
      <c r="W695" s="9"/>
      <c r="X695" s="9"/>
      <c r="AJ695" s="9"/>
      <c r="AL695" s="9"/>
      <c r="AM695" s="9"/>
      <c r="AP695" s="9"/>
      <c r="AQ695" s="9"/>
      <c r="AW695" s="9"/>
      <c r="AX695" s="9"/>
      <c r="BA695" s="9"/>
      <c r="BB695" s="9"/>
      <c r="BH695" s="9"/>
      <c r="BI695" s="9"/>
      <c r="BL695" s="9"/>
      <c r="BM695" s="9"/>
      <c r="BS695" s="9"/>
      <c r="BT695" s="9"/>
      <c r="BW695" s="9"/>
      <c r="BX695" s="9"/>
      <c r="CD695" s="9"/>
      <c r="CE695" s="9"/>
      <c r="CH695" s="9"/>
      <c r="CI695" s="9"/>
      <c r="CO695" s="9"/>
      <c r="CP695" s="9"/>
      <c r="CS695" s="9"/>
      <c r="CT695" s="9"/>
      <c r="CZ695" s="9"/>
      <c r="DA695" s="9"/>
      <c r="DD695" s="9"/>
      <c r="DE695" s="9"/>
      <c r="DK695" s="9"/>
      <c r="DL695" s="9"/>
      <c r="DO695" s="9"/>
      <c r="DP695" s="9"/>
      <c r="DU695" s="8"/>
      <c r="DX695" s="9"/>
      <c r="EE695" s="9"/>
    </row>
    <row r="696" spans="2:135" ht="12.75" x14ac:dyDescent="0.2">
      <c r="B696" s="6"/>
      <c r="K696" s="25"/>
      <c r="L696" s="9"/>
      <c r="M696" s="9"/>
      <c r="W696" s="9"/>
      <c r="X696" s="9"/>
      <c r="AJ696" s="9"/>
      <c r="AL696" s="9"/>
      <c r="AM696" s="9"/>
      <c r="AP696" s="9"/>
      <c r="AQ696" s="9"/>
      <c r="AW696" s="9"/>
      <c r="AX696" s="9"/>
      <c r="BA696" s="9"/>
      <c r="BB696" s="9"/>
      <c r="BH696" s="9"/>
      <c r="BI696" s="9"/>
      <c r="BL696" s="9"/>
      <c r="BM696" s="9"/>
      <c r="BS696" s="9"/>
      <c r="BT696" s="9"/>
      <c r="BW696" s="9"/>
      <c r="BX696" s="9"/>
      <c r="CD696" s="9"/>
      <c r="CE696" s="9"/>
      <c r="CH696" s="9"/>
      <c r="CI696" s="9"/>
      <c r="CO696" s="9"/>
      <c r="CP696" s="9"/>
      <c r="CS696" s="9"/>
      <c r="CT696" s="9"/>
      <c r="CZ696" s="9"/>
      <c r="DA696" s="9"/>
      <c r="DD696" s="9"/>
      <c r="DE696" s="9"/>
      <c r="DK696" s="9"/>
      <c r="DL696" s="9"/>
      <c r="DO696" s="9"/>
      <c r="DP696" s="9"/>
      <c r="DU696" s="8"/>
      <c r="DX696" s="9"/>
      <c r="EE696" s="9"/>
    </row>
    <row r="697" spans="2:135" ht="12.75" x14ac:dyDescent="0.2">
      <c r="B697" s="6"/>
      <c r="K697" s="25"/>
      <c r="L697" s="9"/>
      <c r="M697" s="9"/>
      <c r="W697" s="9"/>
      <c r="X697" s="9"/>
      <c r="AJ697" s="9"/>
      <c r="AL697" s="9"/>
      <c r="AM697" s="9"/>
      <c r="AP697" s="9"/>
      <c r="AQ697" s="9"/>
      <c r="AW697" s="9"/>
      <c r="AX697" s="9"/>
      <c r="BA697" s="9"/>
      <c r="BB697" s="9"/>
      <c r="BH697" s="9"/>
      <c r="BI697" s="9"/>
      <c r="BL697" s="9"/>
      <c r="BM697" s="9"/>
      <c r="BS697" s="9"/>
      <c r="BT697" s="9"/>
      <c r="BW697" s="9"/>
      <c r="BX697" s="9"/>
      <c r="CD697" s="9"/>
      <c r="CE697" s="9"/>
      <c r="CH697" s="9"/>
      <c r="CI697" s="9"/>
      <c r="CO697" s="9"/>
      <c r="CP697" s="9"/>
      <c r="CS697" s="9"/>
      <c r="CT697" s="9"/>
      <c r="CZ697" s="9"/>
      <c r="DA697" s="9"/>
      <c r="DD697" s="9"/>
      <c r="DE697" s="9"/>
      <c r="DK697" s="9"/>
      <c r="DL697" s="9"/>
      <c r="DO697" s="9"/>
      <c r="DP697" s="9"/>
      <c r="DU697" s="8"/>
      <c r="DX697" s="9"/>
      <c r="EE697" s="9"/>
    </row>
    <row r="698" spans="2:135" ht="12.75" x14ac:dyDescent="0.2">
      <c r="B698" s="6"/>
      <c r="K698" s="25"/>
      <c r="L698" s="9"/>
      <c r="M698" s="9"/>
      <c r="W698" s="9"/>
      <c r="X698" s="9"/>
      <c r="AJ698" s="9"/>
      <c r="AL698" s="9"/>
      <c r="AM698" s="9"/>
      <c r="AP698" s="9"/>
      <c r="AQ698" s="9"/>
      <c r="AW698" s="9"/>
      <c r="AX698" s="9"/>
      <c r="BA698" s="9"/>
      <c r="BB698" s="9"/>
      <c r="BH698" s="9"/>
      <c r="BI698" s="9"/>
      <c r="BL698" s="9"/>
      <c r="BM698" s="9"/>
      <c r="BS698" s="9"/>
      <c r="BT698" s="9"/>
      <c r="BW698" s="9"/>
      <c r="BX698" s="9"/>
      <c r="CD698" s="9"/>
      <c r="CE698" s="9"/>
      <c r="CH698" s="9"/>
      <c r="CI698" s="9"/>
      <c r="CO698" s="9"/>
      <c r="CP698" s="9"/>
      <c r="CS698" s="9"/>
      <c r="CT698" s="9"/>
      <c r="CZ698" s="9"/>
      <c r="DA698" s="9"/>
      <c r="DD698" s="9"/>
      <c r="DE698" s="9"/>
      <c r="DK698" s="9"/>
      <c r="DL698" s="9"/>
      <c r="DO698" s="9"/>
      <c r="DP698" s="9"/>
      <c r="DU698" s="8"/>
      <c r="DX698" s="9"/>
      <c r="EE698" s="9"/>
    </row>
    <row r="699" spans="2:135" ht="12.75" x14ac:dyDescent="0.2">
      <c r="B699" s="6"/>
      <c r="K699" s="25"/>
      <c r="L699" s="9"/>
      <c r="M699" s="9"/>
      <c r="W699" s="9"/>
      <c r="X699" s="9"/>
      <c r="AJ699" s="9"/>
      <c r="AL699" s="9"/>
      <c r="AM699" s="9"/>
      <c r="AP699" s="9"/>
      <c r="AQ699" s="9"/>
      <c r="AW699" s="9"/>
      <c r="AX699" s="9"/>
      <c r="BA699" s="9"/>
      <c r="BB699" s="9"/>
      <c r="BH699" s="9"/>
      <c r="BI699" s="9"/>
      <c r="BL699" s="9"/>
      <c r="BM699" s="9"/>
      <c r="BS699" s="9"/>
      <c r="BT699" s="9"/>
      <c r="BW699" s="9"/>
      <c r="BX699" s="9"/>
      <c r="CD699" s="9"/>
      <c r="CE699" s="9"/>
      <c r="CH699" s="9"/>
      <c r="CI699" s="9"/>
      <c r="CO699" s="9"/>
      <c r="CP699" s="9"/>
      <c r="CS699" s="9"/>
      <c r="CT699" s="9"/>
      <c r="CZ699" s="9"/>
      <c r="DA699" s="9"/>
      <c r="DD699" s="9"/>
      <c r="DE699" s="9"/>
      <c r="DK699" s="9"/>
      <c r="DL699" s="9"/>
      <c r="DO699" s="9"/>
      <c r="DP699" s="9"/>
      <c r="DU699" s="8"/>
      <c r="DX699" s="9"/>
      <c r="EE699" s="9"/>
    </row>
    <row r="700" spans="2:135" ht="12.75" x14ac:dyDescent="0.2">
      <c r="B700" s="6"/>
      <c r="K700" s="25"/>
      <c r="L700" s="9"/>
      <c r="M700" s="9"/>
      <c r="W700" s="9"/>
      <c r="X700" s="9"/>
      <c r="AJ700" s="9"/>
      <c r="AL700" s="9"/>
      <c r="AM700" s="9"/>
      <c r="AP700" s="9"/>
      <c r="AQ700" s="9"/>
      <c r="AW700" s="9"/>
      <c r="AX700" s="9"/>
      <c r="BA700" s="9"/>
      <c r="BB700" s="9"/>
      <c r="BH700" s="9"/>
      <c r="BI700" s="9"/>
      <c r="BL700" s="9"/>
      <c r="BM700" s="9"/>
      <c r="BS700" s="9"/>
      <c r="BT700" s="9"/>
      <c r="BW700" s="9"/>
      <c r="BX700" s="9"/>
      <c r="CD700" s="9"/>
      <c r="CE700" s="9"/>
      <c r="CH700" s="9"/>
      <c r="CI700" s="9"/>
      <c r="CO700" s="9"/>
      <c r="CP700" s="9"/>
      <c r="CS700" s="9"/>
      <c r="CT700" s="9"/>
      <c r="CZ700" s="9"/>
      <c r="DA700" s="9"/>
      <c r="DD700" s="9"/>
      <c r="DE700" s="9"/>
      <c r="DK700" s="9"/>
      <c r="DL700" s="9"/>
      <c r="DO700" s="9"/>
      <c r="DP700" s="9"/>
      <c r="DU700" s="8"/>
      <c r="DX700" s="9"/>
      <c r="EE700" s="9"/>
    </row>
    <row r="701" spans="2:135" ht="12.75" x14ac:dyDescent="0.2">
      <c r="B701" s="6"/>
      <c r="K701" s="25"/>
      <c r="L701" s="9"/>
      <c r="M701" s="9"/>
      <c r="W701" s="9"/>
      <c r="X701" s="9"/>
      <c r="AJ701" s="9"/>
      <c r="AL701" s="9"/>
      <c r="AM701" s="9"/>
      <c r="AP701" s="9"/>
      <c r="AQ701" s="9"/>
      <c r="AW701" s="9"/>
      <c r="AX701" s="9"/>
      <c r="BA701" s="9"/>
      <c r="BB701" s="9"/>
      <c r="BH701" s="9"/>
      <c r="BI701" s="9"/>
      <c r="BL701" s="9"/>
      <c r="BM701" s="9"/>
      <c r="BS701" s="9"/>
      <c r="BT701" s="9"/>
      <c r="BW701" s="9"/>
      <c r="BX701" s="9"/>
      <c r="CD701" s="9"/>
      <c r="CE701" s="9"/>
      <c r="CH701" s="9"/>
      <c r="CI701" s="9"/>
      <c r="CO701" s="9"/>
      <c r="CP701" s="9"/>
      <c r="CS701" s="9"/>
      <c r="CT701" s="9"/>
      <c r="CZ701" s="9"/>
      <c r="DA701" s="9"/>
      <c r="DD701" s="9"/>
      <c r="DE701" s="9"/>
      <c r="DK701" s="9"/>
      <c r="DL701" s="9"/>
      <c r="DO701" s="9"/>
      <c r="DP701" s="9"/>
      <c r="DU701" s="8"/>
      <c r="DX701" s="9"/>
      <c r="EE701" s="9"/>
    </row>
    <row r="702" spans="2:135" ht="12.75" x14ac:dyDescent="0.2">
      <c r="B702" s="6"/>
      <c r="K702" s="25"/>
      <c r="L702" s="9"/>
      <c r="M702" s="9"/>
      <c r="W702" s="9"/>
      <c r="X702" s="9"/>
      <c r="AJ702" s="9"/>
      <c r="AL702" s="9"/>
      <c r="AM702" s="9"/>
      <c r="AP702" s="9"/>
      <c r="AQ702" s="9"/>
      <c r="AW702" s="9"/>
      <c r="AX702" s="9"/>
      <c r="BA702" s="9"/>
      <c r="BB702" s="9"/>
      <c r="BH702" s="9"/>
      <c r="BI702" s="9"/>
      <c r="BL702" s="9"/>
      <c r="BM702" s="9"/>
      <c r="BS702" s="9"/>
      <c r="BT702" s="9"/>
      <c r="BW702" s="9"/>
      <c r="BX702" s="9"/>
      <c r="CD702" s="9"/>
      <c r="CE702" s="9"/>
      <c r="CH702" s="9"/>
      <c r="CI702" s="9"/>
      <c r="CO702" s="9"/>
      <c r="CP702" s="9"/>
      <c r="CS702" s="9"/>
      <c r="CT702" s="9"/>
      <c r="CZ702" s="9"/>
      <c r="DA702" s="9"/>
      <c r="DD702" s="9"/>
      <c r="DE702" s="9"/>
      <c r="DK702" s="9"/>
      <c r="DL702" s="9"/>
      <c r="DO702" s="9"/>
      <c r="DP702" s="9"/>
      <c r="DU702" s="8"/>
      <c r="DX702" s="9"/>
      <c r="EE702" s="9"/>
    </row>
    <row r="703" spans="2:135" ht="12.75" x14ac:dyDescent="0.2">
      <c r="B703" s="6"/>
      <c r="K703" s="25"/>
      <c r="L703" s="9"/>
      <c r="M703" s="9"/>
      <c r="W703" s="9"/>
      <c r="X703" s="9"/>
      <c r="AJ703" s="9"/>
      <c r="AL703" s="9"/>
      <c r="AM703" s="9"/>
      <c r="AP703" s="9"/>
      <c r="AQ703" s="9"/>
      <c r="AW703" s="9"/>
      <c r="AX703" s="9"/>
      <c r="BA703" s="9"/>
      <c r="BB703" s="9"/>
      <c r="BH703" s="9"/>
      <c r="BI703" s="9"/>
      <c r="BL703" s="9"/>
      <c r="BM703" s="9"/>
      <c r="BS703" s="9"/>
      <c r="BT703" s="9"/>
      <c r="BW703" s="9"/>
      <c r="BX703" s="9"/>
      <c r="CD703" s="9"/>
      <c r="CE703" s="9"/>
      <c r="CH703" s="9"/>
      <c r="CI703" s="9"/>
      <c r="CO703" s="9"/>
      <c r="CP703" s="9"/>
      <c r="CS703" s="9"/>
      <c r="CT703" s="9"/>
      <c r="CZ703" s="9"/>
      <c r="DA703" s="9"/>
      <c r="DD703" s="9"/>
      <c r="DE703" s="9"/>
      <c r="DK703" s="9"/>
      <c r="DL703" s="9"/>
      <c r="DO703" s="9"/>
      <c r="DP703" s="9"/>
      <c r="DU703" s="8"/>
      <c r="DX703" s="9"/>
      <c r="EE703" s="9"/>
    </row>
    <row r="704" spans="2:135" ht="12.75" x14ac:dyDescent="0.2">
      <c r="B704" s="6"/>
      <c r="K704" s="25"/>
      <c r="L704" s="9"/>
      <c r="M704" s="9"/>
      <c r="W704" s="9"/>
      <c r="X704" s="9"/>
      <c r="AJ704" s="9"/>
      <c r="AL704" s="9"/>
      <c r="AM704" s="9"/>
      <c r="AP704" s="9"/>
      <c r="AQ704" s="9"/>
      <c r="AW704" s="9"/>
      <c r="AX704" s="9"/>
      <c r="BA704" s="9"/>
      <c r="BB704" s="9"/>
      <c r="BH704" s="9"/>
      <c r="BI704" s="9"/>
      <c r="BL704" s="9"/>
      <c r="BM704" s="9"/>
      <c r="BS704" s="9"/>
      <c r="BT704" s="9"/>
      <c r="BW704" s="9"/>
      <c r="BX704" s="9"/>
      <c r="CD704" s="9"/>
      <c r="CE704" s="9"/>
      <c r="CH704" s="9"/>
      <c r="CI704" s="9"/>
      <c r="CO704" s="9"/>
      <c r="CP704" s="9"/>
      <c r="CS704" s="9"/>
      <c r="CT704" s="9"/>
      <c r="CZ704" s="9"/>
      <c r="DA704" s="9"/>
      <c r="DD704" s="9"/>
      <c r="DE704" s="9"/>
      <c r="DK704" s="9"/>
      <c r="DL704" s="9"/>
      <c r="DO704" s="9"/>
      <c r="DP704" s="9"/>
      <c r="DU704" s="8"/>
      <c r="DX704" s="9"/>
      <c r="EE704" s="9"/>
    </row>
    <row r="705" spans="2:135" ht="12.75" x14ac:dyDescent="0.2">
      <c r="B705" s="6"/>
      <c r="K705" s="25"/>
      <c r="L705" s="9"/>
      <c r="M705" s="9"/>
      <c r="W705" s="9"/>
      <c r="X705" s="9"/>
      <c r="AJ705" s="9"/>
      <c r="AL705" s="9"/>
      <c r="AM705" s="9"/>
      <c r="AP705" s="9"/>
      <c r="AQ705" s="9"/>
      <c r="AW705" s="9"/>
      <c r="AX705" s="9"/>
      <c r="BA705" s="9"/>
      <c r="BB705" s="9"/>
      <c r="BH705" s="9"/>
      <c r="BI705" s="9"/>
      <c r="BL705" s="9"/>
      <c r="BM705" s="9"/>
      <c r="BS705" s="9"/>
      <c r="BT705" s="9"/>
      <c r="BW705" s="9"/>
      <c r="BX705" s="9"/>
      <c r="CD705" s="9"/>
      <c r="CE705" s="9"/>
      <c r="CH705" s="9"/>
      <c r="CI705" s="9"/>
      <c r="CO705" s="9"/>
      <c r="CP705" s="9"/>
      <c r="CS705" s="9"/>
      <c r="CT705" s="9"/>
      <c r="CZ705" s="9"/>
      <c r="DA705" s="9"/>
      <c r="DD705" s="9"/>
      <c r="DE705" s="9"/>
      <c r="DK705" s="9"/>
      <c r="DL705" s="9"/>
      <c r="DO705" s="9"/>
      <c r="DP705" s="9"/>
      <c r="DU705" s="8"/>
      <c r="DX705" s="9"/>
      <c r="EE705" s="9"/>
    </row>
    <row r="706" spans="2:135" ht="12.75" x14ac:dyDescent="0.2">
      <c r="B706" s="6"/>
      <c r="K706" s="25"/>
      <c r="L706" s="9"/>
      <c r="M706" s="9"/>
      <c r="W706" s="9"/>
      <c r="X706" s="9"/>
      <c r="AJ706" s="9"/>
      <c r="AL706" s="9"/>
      <c r="AM706" s="9"/>
      <c r="AP706" s="9"/>
      <c r="AQ706" s="9"/>
      <c r="AW706" s="9"/>
      <c r="AX706" s="9"/>
      <c r="BA706" s="9"/>
      <c r="BB706" s="9"/>
      <c r="BH706" s="9"/>
      <c r="BI706" s="9"/>
      <c r="BL706" s="9"/>
      <c r="BM706" s="9"/>
      <c r="BS706" s="9"/>
      <c r="BT706" s="9"/>
      <c r="BW706" s="9"/>
      <c r="BX706" s="9"/>
      <c r="CD706" s="9"/>
      <c r="CE706" s="9"/>
      <c r="CH706" s="9"/>
      <c r="CI706" s="9"/>
      <c r="CO706" s="9"/>
      <c r="CP706" s="9"/>
      <c r="CS706" s="9"/>
      <c r="CT706" s="9"/>
      <c r="CZ706" s="9"/>
      <c r="DA706" s="9"/>
      <c r="DD706" s="9"/>
      <c r="DE706" s="9"/>
      <c r="DK706" s="9"/>
      <c r="DL706" s="9"/>
      <c r="DO706" s="9"/>
      <c r="DP706" s="9"/>
      <c r="DU706" s="8"/>
      <c r="DX706" s="9"/>
      <c r="EE706" s="9"/>
    </row>
    <row r="707" spans="2:135" ht="12.75" x14ac:dyDescent="0.2">
      <c r="B707" s="6"/>
      <c r="K707" s="25"/>
      <c r="L707" s="9"/>
      <c r="M707" s="9"/>
      <c r="W707" s="9"/>
      <c r="X707" s="9"/>
      <c r="AJ707" s="9"/>
      <c r="AL707" s="9"/>
      <c r="AM707" s="9"/>
      <c r="AP707" s="9"/>
      <c r="AQ707" s="9"/>
      <c r="AW707" s="9"/>
      <c r="AX707" s="9"/>
      <c r="BA707" s="9"/>
      <c r="BB707" s="9"/>
      <c r="BH707" s="9"/>
      <c r="BI707" s="9"/>
      <c r="BL707" s="9"/>
      <c r="BM707" s="9"/>
      <c r="BS707" s="9"/>
      <c r="BT707" s="9"/>
      <c r="BW707" s="9"/>
      <c r="BX707" s="9"/>
      <c r="CD707" s="9"/>
      <c r="CE707" s="9"/>
      <c r="CH707" s="9"/>
      <c r="CI707" s="9"/>
      <c r="CO707" s="9"/>
      <c r="CP707" s="9"/>
      <c r="CS707" s="9"/>
      <c r="CT707" s="9"/>
      <c r="CZ707" s="9"/>
      <c r="DA707" s="9"/>
      <c r="DD707" s="9"/>
      <c r="DE707" s="9"/>
      <c r="DK707" s="9"/>
      <c r="DL707" s="9"/>
      <c r="DO707" s="9"/>
      <c r="DP707" s="9"/>
      <c r="DU707" s="8"/>
      <c r="DX707" s="9"/>
      <c r="EE707" s="9"/>
    </row>
    <row r="708" spans="2:135" ht="12.75" x14ac:dyDescent="0.2">
      <c r="B708" s="6"/>
      <c r="K708" s="25"/>
      <c r="L708" s="9"/>
      <c r="M708" s="9"/>
      <c r="W708" s="9"/>
      <c r="X708" s="9"/>
      <c r="AJ708" s="9"/>
      <c r="AL708" s="9"/>
      <c r="AM708" s="9"/>
      <c r="AP708" s="9"/>
      <c r="AQ708" s="9"/>
      <c r="AW708" s="9"/>
      <c r="AX708" s="9"/>
      <c r="BA708" s="9"/>
      <c r="BB708" s="9"/>
      <c r="BH708" s="9"/>
      <c r="BI708" s="9"/>
      <c r="BL708" s="9"/>
      <c r="BM708" s="9"/>
      <c r="BS708" s="9"/>
      <c r="BT708" s="9"/>
      <c r="BW708" s="9"/>
      <c r="BX708" s="9"/>
      <c r="CD708" s="9"/>
      <c r="CE708" s="9"/>
      <c r="CH708" s="9"/>
      <c r="CI708" s="9"/>
      <c r="CO708" s="9"/>
      <c r="CP708" s="9"/>
      <c r="CS708" s="9"/>
      <c r="CT708" s="9"/>
      <c r="CZ708" s="9"/>
      <c r="DA708" s="9"/>
      <c r="DD708" s="9"/>
      <c r="DE708" s="9"/>
      <c r="DK708" s="9"/>
      <c r="DL708" s="9"/>
      <c r="DO708" s="9"/>
      <c r="DP708" s="9"/>
      <c r="DU708" s="8"/>
      <c r="DX708" s="9"/>
      <c r="EE708" s="9"/>
    </row>
    <row r="709" spans="2:135" ht="12.75" x14ac:dyDescent="0.2">
      <c r="B709" s="6"/>
      <c r="K709" s="25"/>
      <c r="L709" s="9"/>
      <c r="M709" s="9"/>
      <c r="W709" s="9"/>
      <c r="X709" s="9"/>
      <c r="AJ709" s="9"/>
      <c r="AL709" s="9"/>
      <c r="AM709" s="9"/>
      <c r="AP709" s="9"/>
      <c r="AQ709" s="9"/>
      <c r="AW709" s="9"/>
      <c r="AX709" s="9"/>
      <c r="BA709" s="9"/>
      <c r="BB709" s="9"/>
      <c r="BH709" s="9"/>
      <c r="BI709" s="9"/>
      <c r="BL709" s="9"/>
      <c r="BM709" s="9"/>
      <c r="BS709" s="9"/>
      <c r="BT709" s="9"/>
      <c r="BW709" s="9"/>
      <c r="BX709" s="9"/>
      <c r="CD709" s="9"/>
      <c r="CE709" s="9"/>
      <c r="CH709" s="9"/>
      <c r="CI709" s="9"/>
      <c r="CO709" s="9"/>
      <c r="CP709" s="9"/>
      <c r="CS709" s="9"/>
      <c r="CT709" s="9"/>
      <c r="CZ709" s="9"/>
      <c r="DA709" s="9"/>
      <c r="DD709" s="9"/>
      <c r="DE709" s="9"/>
      <c r="DK709" s="9"/>
      <c r="DL709" s="9"/>
      <c r="DO709" s="9"/>
      <c r="DP709" s="9"/>
      <c r="DU709" s="8"/>
      <c r="DX709" s="9"/>
      <c r="EE709" s="9"/>
    </row>
    <row r="710" spans="2:135" ht="12.75" x14ac:dyDescent="0.2">
      <c r="B710" s="6"/>
      <c r="K710" s="25"/>
      <c r="L710" s="9"/>
      <c r="M710" s="9"/>
      <c r="W710" s="9"/>
      <c r="X710" s="9"/>
      <c r="AJ710" s="9"/>
      <c r="AL710" s="9"/>
      <c r="AM710" s="9"/>
      <c r="AP710" s="9"/>
      <c r="AQ710" s="9"/>
      <c r="AW710" s="9"/>
      <c r="AX710" s="9"/>
      <c r="BA710" s="9"/>
      <c r="BB710" s="9"/>
      <c r="BH710" s="9"/>
      <c r="BI710" s="9"/>
      <c r="BL710" s="9"/>
      <c r="BM710" s="9"/>
      <c r="BS710" s="9"/>
      <c r="BT710" s="9"/>
      <c r="BW710" s="9"/>
      <c r="BX710" s="9"/>
      <c r="CD710" s="9"/>
      <c r="CE710" s="9"/>
      <c r="CH710" s="9"/>
      <c r="CI710" s="9"/>
      <c r="CO710" s="9"/>
      <c r="CP710" s="9"/>
      <c r="CS710" s="9"/>
      <c r="CT710" s="9"/>
      <c r="CZ710" s="9"/>
      <c r="DA710" s="9"/>
      <c r="DD710" s="9"/>
      <c r="DE710" s="9"/>
      <c r="DK710" s="9"/>
      <c r="DL710" s="9"/>
      <c r="DO710" s="9"/>
      <c r="DP710" s="9"/>
      <c r="DU710" s="8"/>
      <c r="DX710" s="9"/>
      <c r="EE710" s="9"/>
    </row>
    <row r="711" spans="2:135" ht="12.75" x14ac:dyDescent="0.2">
      <c r="B711" s="6"/>
      <c r="K711" s="25"/>
      <c r="L711" s="9"/>
      <c r="M711" s="9"/>
      <c r="W711" s="9"/>
      <c r="X711" s="9"/>
      <c r="AJ711" s="9"/>
      <c r="AL711" s="9"/>
      <c r="AM711" s="9"/>
      <c r="AP711" s="9"/>
      <c r="AQ711" s="9"/>
      <c r="AW711" s="9"/>
      <c r="AX711" s="9"/>
      <c r="BA711" s="9"/>
      <c r="BB711" s="9"/>
      <c r="BH711" s="9"/>
      <c r="BI711" s="9"/>
      <c r="BL711" s="9"/>
      <c r="BM711" s="9"/>
      <c r="BS711" s="9"/>
      <c r="BT711" s="9"/>
      <c r="BW711" s="9"/>
      <c r="BX711" s="9"/>
      <c r="CD711" s="9"/>
      <c r="CE711" s="9"/>
      <c r="CH711" s="9"/>
      <c r="CI711" s="9"/>
      <c r="CO711" s="9"/>
      <c r="CP711" s="9"/>
      <c r="CS711" s="9"/>
      <c r="CT711" s="9"/>
      <c r="CZ711" s="9"/>
      <c r="DA711" s="9"/>
      <c r="DD711" s="9"/>
      <c r="DE711" s="9"/>
      <c r="DK711" s="9"/>
      <c r="DL711" s="9"/>
      <c r="DO711" s="9"/>
      <c r="DP711" s="9"/>
      <c r="DU711" s="8"/>
      <c r="DX711" s="9"/>
      <c r="EE711" s="9"/>
    </row>
    <row r="712" spans="2:135" ht="12.75" x14ac:dyDescent="0.2">
      <c r="B712" s="6"/>
      <c r="K712" s="25"/>
      <c r="L712" s="9"/>
      <c r="M712" s="9"/>
      <c r="W712" s="9"/>
      <c r="X712" s="9"/>
      <c r="AJ712" s="9"/>
      <c r="AL712" s="9"/>
      <c r="AM712" s="9"/>
      <c r="AP712" s="9"/>
      <c r="AQ712" s="9"/>
      <c r="AW712" s="9"/>
      <c r="AX712" s="9"/>
      <c r="BA712" s="9"/>
      <c r="BB712" s="9"/>
      <c r="BH712" s="9"/>
      <c r="BI712" s="9"/>
      <c r="BL712" s="9"/>
      <c r="BM712" s="9"/>
      <c r="BS712" s="9"/>
      <c r="BT712" s="9"/>
      <c r="BW712" s="9"/>
      <c r="BX712" s="9"/>
      <c r="CD712" s="9"/>
      <c r="CE712" s="9"/>
      <c r="CH712" s="9"/>
      <c r="CI712" s="9"/>
      <c r="CO712" s="9"/>
      <c r="CP712" s="9"/>
      <c r="CS712" s="9"/>
      <c r="CT712" s="9"/>
      <c r="CZ712" s="9"/>
      <c r="DA712" s="9"/>
      <c r="DD712" s="9"/>
      <c r="DE712" s="9"/>
      <c r="DK712" s="9"/>
      <c r="DL712" s="9"/>
      <c r="DO712" s="9"/>
      <c r="DP712" s="9"/>
      <c r="DU712" s="8"/>
      <c r="DX712" s="9"/>
      <c r="EE712" s="9"/>
    </row>
    <row r="713" spans="2:135" ht="12.75" x14ac:dyDescent="0.2">
      <c r="B713" s="6"/>
      <c r="K713" s="25"/>
      <c r="L713" s="9"/>
      <c r="M713" s="9"/>
      <c r="W713" s="9"/>
      <c r="X713" s="9"/>
      <c r="AJ713" s="9"/>
      <c r="AL713" s="9"/>
      <c r="AM713" s="9"/>
      <c r="AP713" s="9"/>
      <c r="AQ713" s="9"/>
      <c r="AW713" s="9"/>
      <c r="AX713" s="9"/>
      <c r="BA713" s="9"/>
      <c r="BB713" s="9"/>
      <c r="BH713" s="9"/>
      <c r="BI713" s="9"/>
      <c r="BL713" s="9"/>
      <c r="BM713" s="9"/>
      <c r="BS713" s="9"/>
      <c r="BT713" s="9"/>
      <c r="BW713" s="9"/>
      <c r="BX713" s="9"/>
      <c r="CD713" s="9"/>
      <c r="CE713" s="9"/>
      <c r="CH713" s="9"/>
      <c r="CI713" s="9"/>
      <c r="CO713" s="9"/>
      <c r="CP713" s="9"/>
      <c r="CS713" s="9"/>
      <c r="CT713" s="9"/>
      <c r="CZ713" s="9"/>
      <c r="DA713" s="9"/>
      <c r="DD713" s="9"/>
      <c r="DE713" s="9"/>
      <c r="DK713" s="9"/>
      <c r="DL713" s="9"/>
      <c r="DO713" s="9"/>
      <c r="DP713" s="9"/>
      <c r="DU713" s="8"/>
      <c r="DX713" s="9"/>
      <c r="EE713" s="9"/>
    </row>
    <row r="714" spans="2:135" ht="12.75" x14ac:dyDescent="0.2">
      <c r="B714" s="6"/>
      <c r="K714" s="25"/>
      <c r="L714" s="9"/>
      <c r="M714" s="9"/>
      <c r="W714" s="9"/>
      <c r="X714" s="9"/>
      <c r="AJ714" s="9"/>
      <c r="AL714" s="9"/>
      <c r="AM714" s="9"/>
      <c r="AP714" s="9"/>
      <c r="AQ714" s="9"/>
      <c r="AW714" s="9"/>
      <c r="AX714" s="9"/>
      <c r="BA714" s="9"/>
      <c r="BB714" s="9"/>
      <c r="BH714" s="9"/>
      <c r="BI714" s="9"/>
      <c r="BL714" s="9"/>
      <c r="BM714" s="9"/>
      <c r="BS714" s="9"/>
      <c r="BT714" s="9"/>
      <c r="BW714" s="9"/>
      <c r="BX714" s="9"/>
      <c r="CD714" s="9"/>
      <c r="CE714" s="9"/>
      <c r="CH714" s="9"/>
      <c r="CI714" s="9"/>
      <c r="CO714" s="9"/>
      <c r="CP714" s="9"/>
      <c r="CS714" s="9"/>
      <c r="CT714" s="9"/>
      <c r="CZ714" s="9"/>
      <c r="DA714" s="9"/>
      <c r="DD714" s="9"/>
      <c r="DE714" s="9"/>
      <c r="DK714" s="9"/>
      <c r="DL714" s="9"/>
      <c r="DO714" s="9"/>
      <c r="DP714" s="9"/>
      <c r="DU714" s="8"/>
      <c r="DX714" s="9"/>
      <c r="EE714" s="9"/>
    </row>
    <row r="715" spans="2:135" ht="12.75" x14ac:dyDescent="0.2">
      <c r="B715" s="6"/>
      <c r="K715" s="25"/>
      <c r="L715" s="9"/>
      <c r="M715" s="9"/>
      <c r="W715" s="9"/>
      <c r="X715" s="9"/>
      <c r="AJ715" s="9"/>
      <c r="AL715" s="9"/>
      <c r="AM715" s="9"/>
      <c r="AP715" s="9"/>
      <c r="AQ715" s="9"/>
      <c r="AW715" s="9"/>
      <c r="AX715" s="9"/>
      <c r="BA715" s="9"/>
      <c r="BB715" s="9"/>
      <c r="BH715" s="9"/>
      <c r="BI715" s="9"/>
      <c r="BL715" s="9"/>
      <c r="BM715" s="9"/>
      <c r="BS715" s="9"/>
      <c r="BT715" s="9"/>
      <c r="BW715" s="9"/>
      <c r="BX715" s="9"/>
      <c r="CD715" s="9"/>
      <c r="CE715" s="9"/>
      <c r="CH715" s="9"/>
      <c r="CI715" s="9"/>
      <c r="CO715" s="9"/>
      <c r="CP715" s="9"/>
      <c r="CS715" s="9"/>
      <c r="CT715" s="9"/>
      <c r="CZ715" s="9"/>
      <c r="DA715" s="9"/>
      <c r="DD715" s="9"/>
      <c r="DE715" s="9"/>
      <c r="DK715" s="9"/>
      <c r="DL715" s="9"/>
      <c r="DO715" s="9"/>
      <c r="DP715" s="9"/>
      <c r="DU715" s="8"/>
      <c r="DX715" s="9"/>
      <c r="EE715" s="9"/>
    </row>
    <row r="716" spans="2:135" ht="12.75" x14ac:dyDescent="0.2">
      <c r="B716" s="6"/>
      <c r="K716" s="25"/>
      <c r="L716" s="9"/>
      <c r="M716" s="9"/>
      <c r="W716" s="9"/>
      <c r="X716" s="9"/>
      <c r="AJ716" s="9"/>
      <c r="AL716" s="9"/>
      <c r="AM716" s="9"/>
      <c r="AP716" s="9"/>
      <c r="AQ716" s="9"/>
      <c r="AW716" s="9"/>
      <c r="AX716" s="9"/>
      <c r="BA716" s="9"/>
      <c r="BB716" s="9"/>
      <c r="BH716" s="9"/>
      <c r="BI716" s="9"/>
      <c r="BL716" s="9"/>
      <c r="BM716" s="9"/>
      <c r="BS716" s="9"/>
      <c r="BT716" s="9"/>
      <c r="BW716" s="9"/>
      <c r="BX716" s="9"/>
      <c r="CD716" s="9"/>
      <c r="CE716" s="9"/>
      <c r="CH716" s="9"/>
      <c r="CI716" s="9"/>
      <c r="CO716" s="9"/>
      <c r="CP716" s="9"/>
      <c r="CS716" s="9"/>
      <c r="CT716" s="9"/>
      <c r="CZ716" s="9"/>
      <c r="DA716" s="9"/>
      <c r="DD716" s="9"/>
      <c r="DE716" s="9"/>
      <c r="DK716" s="9"/>
      <c r="DL716" s="9"/>
      <c r="DO716" s="9"/>
      <c r="DP716" s="9"/>
      <c r="DU716" s="8"/>
      <c r="DX716" s="9"/>
      <c r="EE716" s="9"/>
    </row>
    <row r="717" spans="2:135" ht="12.75" x14ac:dyDescent="0.2">
      <c r="B717" s="6"/>
      <c r="K717" s="25"/>
      <c r="L717" s="9"/>
      <c r="M717" s="9"/>
      <c r="W717" s="9"/>
      <c r="X717" s="9"/>
      <c r="AJ717" s="9"/>
      <c r="AL717" s="9"/>
      <c r="AM717" s="9"/>
      <c r="AP717" s="9"/>
      <c r="AQ717" s="9"/>
      <c r="AW717" s="9"/>
      <c r="AX717" s="9"/>
      <c r="BA717" s="9"/>
      <c r="BB717" s="9"/>
      <c r="BH717" s="9"/>
      <c r="BI717" s="9"/>
      <c r="BL717" s="9"/>
      <c r="BM717" s="9"/>
      <c r="BS717" s="9"/>
      <c r="BT717" s="9"/>
      <c r="BW717" s="9"/>
      <c r="BX717" s="9"/>
      <c r="CD717" s="9"/>
      <c r="CE717" s="9"/>
      <c r="CH717" s="9"/>
      <c r="CI717" s="9"/>
      <c r="CO717" s="9"/>
      <c r="CP717" s="9"/>
      <c r="CS717" s="9"/>
      <c r="CT717" s="9"/>
      <c r="CZ717" s="9"/>
      <c r="DA717" s="9"/>
      <c r="DD717" s="9"/>
      <c r="DE717" s="9"/>
      <c r="DK717" s="9"/>
      <c r="DL717" s="9"/>
      <c r="DO717" s="9"/>
      <c r="DP717" s="9"/>
      <c r="DU717" s="8"/>
      <c r="DX717" s="9"/>
      <c r="EE717" s="9"/>
    </row>
    <row r="718" spans="2:135" ht="12.75" x14ac:dyDescent="0.2">
      <c r="B718" s="6"/>
      <c r="K718" s="25"/>
      <c r="L718" s="9"/>
      <c r="M718" s="9"/>
      <c r="W718" s="9"/>
      <c r="X718" s="9"/>
      <c r="AJ718" s="9"/>
      <c r="AL718" s="9"/>
      <c r="AM718" s="9"/>
      <c r="AP718" s="9"/>
      <c r="AQ718" s="9"/>
      <c r="AW718" s="9"/>
      <c r="AX718" s="9"/>
      <c r="BA718" s="9"/>
      <c r="BB718" s="9"/>
      <c r="BH718" s="9"/>
      <c r="BI718" s="9"/>
      <c r="BL718" s="9"/>
      <c r="BM718" s="9"/>
      <c r="BS718" s="9"/>
      <c r="BT718" s="9"/>
      <c r="BW718" s="9"/>
      <c r="BX718" s="9"/>
      <c r="CD718" s="9"/>
      <c r="CE718" s="9"/>
      <c r="CH718" s="9"/>
      <c r="CI718" s="9"/>
      <c r="CO718" s="9"/>
      <c r="CP718" s="9"/>
      <c r="CS718" s="9"/>
      <c r="CT718" s="9"/>
      <c r="CZ718" s="9"/>
      <c r="DA718" s="9"/>
      <c r="DD718" s="9"/>
      <c r="DE718" s="9"/>
      <c r="DK718" s="9"/>
      <c r="DL718" s="9"/>
      <c r="DO718" s="9"/>
      <c r="DP718" s="9"/>
      <c r="DU718" s="8"/>
      <c r="DX718" s="9"/>
      <c r="EE718" s="9"/>
    </row>
    <row r="719" spans="2:135" ht="12.75" x14ac:dyDescent="0.2">
      <c r="B719" s="6"/>
      <c r="K719" s="25"/>
      <c r="L719" s="9"/>
      <c r="M719" s="9"/>
      <c r="W719" s="9"/>
      <c r="X719" s="9"/>
      <c r="AJ719" s="9"/>
      <c r="AL719" s="9"/>
      <c r="AM719" s="9"/>
      <c r="AP719" s="9"/>
      <c r="AQ719" s="9"/>
      <c r="AW719" s="9"/>
      <c r="AX719" s="9"/>
      <c r="BA719" s="9"/>
      <c r="BB719" s="9"/>
      <c r="BH719" s="9"/>
      <c r="BI719" s="9"/>
      <c r="BL719" s="9"/>
      <c r="BM719" s="9"/>
      <c r="BS719" s="9"/>
      <c r="BT719" s="9"/>
      <c r="BW719" s="9"/>
      <c r="BX719" s="9"/>
      <c r="CD719" s="9"/>
      <c r="CE719" s="9"/>
      <c r="CH719" s="9"/>
      <c r="CI719" s="9"/>
      <c r="CO719" s="9"/>
      <c r="CP719" s="9"/>
      <c r="CS719" s="9"/>
      <c r="CT719" s="9"/>
      <c r="CZ719" s="9"/>
      <c r="DA719" s="9"/>
      <c r="DD719" s="9"/>
      <c r="DE719" s="9"/>
      <c r="DK719" s="9"/>
      <c r="DL719" s="9"/>
      <c r="DO719" s="9"/>
      <c r="DP719" s="9"/>
      <c r="DU719" s="8"/>
      <c r="DX719" s="9"/>
      <c r="EE719" s="9"/>
    </row>
    <row r="720" spans="2:135" ht="12.75" x14ac:dyDescent="0.2">
      <c r="B720" s="6"/>
      <c r="K720" s="25"/>
      <c r="L720" s="9"/>
      <c r="M720" s="9"/>
      <c r="W720" s="9"/>
      <c r="X720" s="9"/>
      <c r="AJ720" s="9"/>
      <c r="AL720" s="9"/>
      <c r="AM720" s="9"/>
      <c r="AP720" s="9"/>
      <c r="AQ720" s="9"/>
      <c r="AW720" s="9"/>
      <c r="AX720" s="9"/>
      <c r="BA720" s="9"/>
      <c r="BB720" s="9"/>
      <c r="BH720" s="9"/>
      <c r="BI720" s="9"/>
      <c r="BL720" s="9"/>
      <c r="BM720" s="9"/>
      <c r="BS720" s="9"/>
      <c r="BT720" s="9"/>
      <c r="BW720" s="9"/>
      <c r="BX720" s="9"/>
      <c r="CD720" s="9"/>
      <c r="CE720" s="9"/>
      <c r="CH720" s="9"/>
      <c r="CI720" s="9"/>
      <c r="CO720" s="9"/>
      <c r="CP720" s="9"/>
      <c r="CS720" s="9"/>
      <c r="CT720" s="9"/>
      <c r="CZ720" s="9"/>
      <c r="DA720" s="9"/>
      <c r="DD720" s="9"/>
      <c r="DE720" s="9"/>
      <c r="DK720" s="9"/>
      <c r="DL720" s="9"/>
      <c r="DO720" s="9"/>
      <c r="DP720" s="9"/>
      <c r="DU720" s="8"/>
      <c r="DX720" s="9"/>
      <c r="EE720" s="9"/>
    </row>
    <row r="721" spans="2:135" ht="12.75" x14ac:dyDescent="0.2">
      <c r="B721" s="6"/>
      <c r="K721" s="25"/>
      <c r="L721" s="9"/>
      <c r="M721" s="9"/>
      <c r="W721" s="9"/>
      <c r="X721" s="9"/>
      <c r="AJ721" s="9"/>
      <c r="AL721" s="9"/>
      <c r="AM721" s="9"/>
      <c r="AP721" s="9"/>
      <c r="AQ721" s="9"/>
      <c r="AW721" s="9"/>
      <c r="AX721" s="9"/>
      <c r="BA721" s="9"/>
      <c r="BB721" s="9"/>
      <c r="BH721" s="9"/>
      <c r="BI721" s="9"/>
      <c r="BL721" s="9"/>
      <c r="BM721" s="9"/>
      <c r="BS721" s="9"/>
      <c r="BT721" s="9"/>
      <c r="BW721" s="9"/>
      <c r="BX721" s="9"/>
      <c r="CD721" s="9"/>
      <c r="CE721" s="9"/>
      <c r="CH721" s="9"/>
      <c r="CI721" s="9"/>
      <c r="CO721" s="9"/>
      <c r="CP721" s="9"/>
      <c r="CS721" s="9"/>
      <c r="CT721" s="9"/>
      <c r="CZ721" s="9"/>
      <c r="DA721" s="9"/>
      <c r="DD721" s="9"/>
      <c r="DE721" s="9"/>
      <c r="DK721" s="9"/>
      <c r="DL721" s="9"/>
      <c r="DO721" s="9"/>
      <c r="DP721" s="9"/>
      <c r="DU721" s="8"/>
      <c r="DX721" s="9"/>
      <c r="EE721" s="9"/>
    </row>
    <row r="722" spans="2:135" ht="12.75" x14ac:dyDescent="0.2">
      <c r="B722" s="6"/>
      <c r="K722" s="25"/>
      <c r="L722" s="9"/>
      <c r="M722" s="9"/>
      <c r="W722" s="9"/>
      <c r="X722" s="9"/>
      <c r="AJ722" s="9"/>
      <c r="AL722" s="9"/>
      <c r="AM722" s="9"/>
      <c r="AP722" s="9"/>
      <c r="AQ722" s="9"/>
      <c r="AW722" s="9"/>
      <c r="AX722" s="9"/>
      <c r="BA722" s="9"/>
      <c r="BB722" s="9"/>
      <c r="BH722" s="9"/>
      <c r="BI722" s="9"/>
      <c r="BL722" s="9"/>
      <c r="BM722" s="9"/>
      <c r="BS722" s="9"/>
      <c r="BT722" s="9"/>
      <c r="BW722" s="9"/>
      <c r="BX722" s="9"/>
      <c r="CD722" s="9"/>
      <c r="CE722" s="9"/>
      <c r="CH722" s="9"/>
      <c r="CI722" s="9"/>
      <c r="CO722" s="9"/>
      <c r="CP722" s="9"/>
      <c r="CS722" s="9"/>
      <c r="CT722" s="9"/>
      <c r="CZ722" s="9"/>
      <c r="DA722" s="9"/>
      <c r="DD722" s="9"/>
      <c r="DE722" s="9"/>
      <c r="DK722" s="9"/>
      <c r="DL722" s="9"/>
      <c r="DO722" s="9"/>
      <c r="DP722" s="9"/>
      <c r="DU722" s="8"/>
      <c r="DX722" s="9"/>
      <c r="EE722" s="9"/>
    </row>
    <row r="723" spans="2:135" ht="12.75" x14ac:dyDescent="0.2">
      <c r="B723" s="6"/>
      <c r="K723" s="25"/>
      <c r="L723" s="9"/>
      <c r="M723" s="9"/>
      <c r="W723" s="9"/>
      <c r="X723" s="9"/>
      <c r="AJ723" s="9"/>
      <c r="AL723" s="9"/>
      <c r="AM723" s="9"/>
      <c r="AP723" s="9"/>
      <c r="AQ723" s="9"/>
      <c r="AW723" s="9"/>
      <c r="AX723" s="9"/>
      <c r="BA723" s="9"/>
      <c r="BB723" s="9"/>
      <c r="BH723" s="9"/>
      <c r="BI723" s="9"/>
      <c r="BL723" s="9"/>
      <c r="BM723" s="9"/>
      <c r="BS723" s="9"/>
      <c r="BT723" s="9"/>
      <c r="BW723" s="9"/>
      <c r="BX723" s="9"/>
      <c r="CD723" s="9"/>
      <c r="CE723" s="9"/>
      <c r="CH723" s="9"/>
      <c r="CI723" s="9"/>
      <c r="CO723" s="9"/>
      <c r="CP723" s="9"/>
      <c r="CS723" s="9"/>
      <c r="CT723" s="9"/>
      <c r="CZ723" s="9"/>
      <c r="DA723" s="9"/>
      <c r="DD723" s="9"/>
      <c r="DE723" s="9"/>
      <c r="DK723" s="9"/>
      <c r="DL723" s="9"/>
      <c r="DO723" s="9"/>
      <c r="DP723" s="9"/>
      <c r="DU723" s="8"/>
      <c r="DX723" s="9"/>
      <c r="EE723" s="9"/>
    </row>
    <row r="724" spans="2:135" ht="12.75" x14ac:dyDescent="0.2">
      <c r="B724" s="6"/>
      <c r="K724" s="25"/>
      <c r="L724" s="9"/>
      <c r="M724" s="9"/>
      <c r="W724" s="9"/>
      <c r="X724" s="9"/>
      <c r="AJ724" s="9"/>
      <c r="AL724" s="9"/>
      <c r="AM724" s="9"/>
      <c r="AP724" s="9"/>
      <c r="AQ724" s="9"/>
      <c r="AW724" s="9"/>
      <c r="AX724" s="9"/>
      <c r="BA724" s="9"/>
      <c r="BB724" s="9"/>
      <c r="BH724" s="9"/>
      <c r="BI724" s="9"/>
      <c r="BL724" s="9"/>
      <c r="BM724" s="9"/>
      <c r="BS724" s="9"/>
      <c r="BT724" s="9"/>
      <c r="BW724" s="9"/>
      <c r="BX724" s="9"/>
      <c r="CD724" s="9"/>
      <c r="CE724" s="9"/>
      <c r="CH724" s="9"/>
      <c r="CI724" s="9"/>
      <c r="CO724" s="9"/>
      <c r="CP724" s="9"/>
      <c r="CS724" s="9"/>
      <c r="CT724" s="9"/>
      <c r="CZ724" s="9"/>
      <c r="DA724" s="9"/>
      <c r="DD724" s="9"/>
      <c r="DE724" s="9"/>
      <c r="DK724" s="9"/>
      <c r="DL724" s="9"/>
      <c r="DO724" s="9"/>
      <c r="DP724" s="9"/>
      <c r="DU724" s="8"/>
      <c r="DX724" s="9"/>
      <c r="EE724" s="9"/>
    </row>
    <row r="725" spans="2:135" ht="12.75" x14ac:dyDescent="0.2">
      <c r="B725" s="6"/>
      <c r="K725" s="25"/>
      <c r="L725" s="9"/>
      <c r="M725" s="9"/>
      <c r="W725" s="9"/>
      <c r="X725" s="9"/>
      <c r="AJ725" s="9"/>
      <c r="AL725" s="9"/>
      <c r="AM725" s="9"/>
      <c r="AP725" s="9"/>
      <c r="AQ725" s="9"/>
      <c r="AW725" s="9"/>
      <c r="AX725" s="9"/>
      <c r="BA725" s="9"/>
      <c r="BB725" s="9"/>
      <c r="BH725" s="9"/>
      <c r="BI725" s="9"/>
      <c r="BL725" s="9"/>
      <c r="BM725" s="9"/>
      <c r="BS725" s="9"/>
      <c r="BT725" s="9"/>
      <c r="BW725" s="9"/>
      <c r="BX725" s="9"/>
      <c r="CD725" s="9"/>
      <c r="CE725" s="9"/>
      <c r="CH725" s="9"/>
      <c r="CI725" s="9"/>
      <c r="CO725" s="9"/>
      <c r="CP725" s="9"/>
      <c r="CS725" s="9"/>
      <c r="CT725" s="9"/>
      <c r="CZ725" s="9"/>
      <c r="DA725" s="9"/>
      <c r="DD725" s="9"/>
      <c r="DE725" s="9"/>
      <c r="DK725" s="9"/>
      <c r="DL725" s="9"/>
      <c r="DO725" s="9"/>
      <c r="DP725" s="9"/>
      <c r="DU725" s="8"/>
      <c r="DX725" s="9"/>
      <c r="EE725" s="9"/>
    </row>
    <row r="726" spans="2:135" ht="12.75" x14ac:dyDescent="0.2">
      <c r="B726" s="6"/>
      <c r="K726" s="25"/>
      <c r="L726" s="9"/>
      <c r="M726" s="9"/>
      <c r="W726" s="9"/>
      <c r="X726" s="9"/>
      <c r="AJ726" s="9"/>
      <c r="AL726" s="9"/>
      <c r="AM726" s="9"/>
      <c r="AP726" s="9"/>
      <c r="AQ726" s="9"/>
      <c r="AW726" s="9"/>
      <c r="AX726" s="9"/>
      <c r="BA726" s="9"/>
      <c r="BB726" s="9"/>
      <c r="BH726" s="9"/>
      <c r="BI726" s="9"/>
      <c r="BL726" s="9"/>
      <c r="BM726" s="9"/>
      <c r="BS726" s="9"/>
      <c r="BT726" s="9"/>
      <c r="BW726" s="9"/>
      <c r="BX726" s="9"/>
      <c r="CD726" s="9"/>
      <c r="CE726" s="9"/>
      <c r="CH726" s="9"/>
      <c r="CI726" s="9"/>
      <c r="CO726" s="9"/>
      <c r="CP726" s="9"/>
      <c r="CS726" s="9"/>
      <c r="CT726" s="9"/>
      <c r="CZ726" s="9"/>
      <c r="DA726" s="9"/>
      <c r="DD726" s="9"/>
      <c r="DE726" s="9"/>
      <c r="DK726" s="9"/>
      <c r="DL726" s="9"/>
      <c r="DO726" s="9"/>
      <c r="DP726" s="9"/>
      <c r="DU726" s="8"/>
      <c r="DX726" s="9"/>
      <c r="EE726" s="9"/>
    </row>
    <row r="727" spans="2:135" ht="12.75" x14ac:dyDescent="0.2">
      <c r="B727" s="6"/>
      <c r="K727" s="25"/>
      <c r="L727" s="9"/>
      <c r="M727" s="9"/>
      <c r="W727" s="9"/>
      <c r="X727" s="9"/>
      <c r="AJ727" s="9"/>
      <c r="AL727" s="9"/>
      <c r="AM727" s="9"/>
      <c r="AP727" s="9"/>
      <c r="AQ727" s="9"/>
      <c r="AW727" s="9"/>
      <c r="AX727" s="9"/>
      <c r="BA727" s="9"/>
      <c r="BB727" s="9"/>
      <c r="BH727" s="9"/>
      <c r="BI727" s="9"/>
      <c r="BL727" s="9"/>
      <c r="BM727" s="9"/>
      <c r="BS727" s="9"/>
      <c r="BT727" s="9"/>
      <c r="BW727" s="9"/>
      <c r="BX727" s="9"/>
      <c r="CD727" s="9"/>
      <c r="CE727" s="9"/>
      <c r="CH727" s="9"/>
      <c r="CI727" s="9"/>
      <c r="CO727" s="9"/>
      <c r="CP727" s="9"/>
      <c r="CS727" s="9"/>
      <c r="CT727" s="9"/>
      <c r="CZ727" s="9"/>
      <c r="DA727" s="9"/>
      <c r="DD727" s="9"/>
      <c r="DE727" s="9"/>
      <c r="DK727" s="9"/>
      <c r="DL727" s="9"/>
      <c r="DO727" s="9"/>
      <c r="DP727" s="9"/>
      <c r="DU727" s="8"/>
      <c r="DX727" s="9"/>
      <c r="EE727" s="9"/>
    </row>
    <row r="728" spans="2:135" ht="12.75" x14ac:dyDescent="0.2">
      <c r="B728" s="6"/>
      <c r="K728" s="25"/>
      <c r="L728" s="9"/>
      <c r="M728" s="9"/>
      <c r="W728" s="9"/>
      <c r="X728" s="9"/>
      <c r="AJ728" s="9"/>
      <c r="AL728" s="9"/>
      <c r="AM728" s="9"/>
      <c r="AP728" s="9"/>
      <c r="AQ728" s="9"/>
      <c r="AW728" s="9"/>
      <c r="AX728" s="9"/>
      <c r="BA728" s="9"/>
      <c r="BB728" s="9"/>
      <c r="BH728" s="9"/>
      <c r="BI728" s="9"/>
      <c r="BL728" s="9"/>
      <c r="BM728" s="9"/>
      <c r="BS728" s="9"/>
      <c r="BT728" s="9"/>
      <c r="BW728" s="9"/>
      <c r="BX728" s="9"/>
      <c r="CD728" s="9"/>
      <c r="CE728" s="9"/>
      <c r="CH728" s="9"/>
      <c r="CI728" s="9"/>
      <c r="CO728" s="9"/>
      <c r="CP728" s="9"/>
      <c r="CS728" s="9"/>
      <c r="CT728" s="9"/>
      <c r="CZ728" s="9"/>
      <c r="DA728" s="9"/>
      <c r="DD728" s="9"/>
      <c r="DE728" s="9"/>
      <c r="DK728" s="9"/>
      <c r="DL728" s="9"/>
      <c r="DO728" s="9"/>
      <c r="DP728" s="9"/>
      <c r="DU728" s="8"/>
      <c r="DX728" s="9"/>
      <c r="EE728" s="9"/>
    </row>
    <row r="729" spans="2:135" ht="12.75" x14ac:dyDescent="0.2">
      <c r="B729" s="6"/>
      <c r="K729" s="25"/>
      <c r="L729" s="9"/>
      <c r="M729" s="9"/>
      <c r="W729" s="9"/>
      <c r="X729" s="9"/>
      <c r="AJ729" s="9"/>
      <c r="AL729" s="9"/>
      <c r="AM729" s="9"/>
      <c r="AP729" s="9"/>
      <c r="AQ729" s="9"/>
      <c r="AW729" s="9"/>
      <c r="AX729" s="9"/>
      <c r="BA729" s="9"/>
      <c r="BB729" s="9"/>
      <c r="BH729" s="9"/>
      <c r="BI729" s="9"/>
      <c r="BL729" s="9"/>
      <c r="BM729" s="9"/>
      <c r="BS729" s="9"/>
      <c r="BT729" s="9"/>
      <c r="BW729" s="9"/>
      <c r="BX729" s="9"/>
      <c r="CD729" s="9"/>
      <c r="CE729" s="9"/>
      <c r="CH729" s="9"/>
      <c r="CI729" s="9"/>
      <c r="CO729" s="9"/>
      <c r="CP729" s="9"/>
      <c r="CS729" s="9"/>
      <c r="CT729" s="9"/>
      <c r="CZ729" s="9"/>
      <c r="DA729" s="9"/>
      <c r="DD729" s="9"/>
      <c r="DE729" s="9"/>
      <c r="DK729" s="9"/>
      <c r="DL729" s="9"/>
      <c r="DO729" s="9"/>
      <c r="DP729" s="9"/>
      <c r="DU729" s="8"/>
      <c r="DX729" s="9"/>
      <c r="EE729" s="9"/>
    </row>
    <row r="730" spans="2:135" ht="12.75" x14ac:dyDescent="0.2">
      <c r="B730" s="6"/>
      <c r="K730" s="25"/>
      <c r="L730" s="9"/>
      <c r="M730" s="9"/>
      <c r="W730" s="9"/>
      <c r="X730" s="9"/>
      <c r="AJ730" s="9"/>
      <c r="AL730" s="9"/>
      <c r="AM730" s="9"/>
      <c r="AP730" s="9"/>
      <c r="AQ730" s="9"/>
      <c r="AW730" s="9"/>
      <c r="AX730" s="9"/>
      <c r="BA730" s="9"/>
      <c r="BB730" s="9"/>
      <c r="BH730" s="9"/>
      <c r="BI730" s="9"/>
      <c r="BL730" s="9"/>
      <c r="BM730" s="9"/>
      <c r="BS730" s="9"/>
      <c r="BT730" s="9"/>
      <c r="BW730" s="9"/>
      <c r="BX730" s="9"/>
      <c r="CD730" s="9"/>
      <c r="CE730" s="9"/>
      <c r="CH730" s="9"/>
      <c r="CI730" s="9"/>
      <c r="CO730" s="9"/>
      <c r="CP730" s="9"/>
      <c r="CS730" s="9"/>
      <c r="CT730" s="9"/>
      <c r="CZ730" s="9"/>
      <c r="DA730" s="9"/>
      <c r="DD730" s="9"/>
      <c r="DE730" s="9"/>
      <c r="DK730" s="9"/>
      <c r="DL730" s="9"/>
      <c r="DO730" s="9"/>
      <c r="DP730" s="9"/>
      <c r="DU730" s="8"/>
      <c r="DX730" s="9"/>
      <c r="EE730" s="9"/>
    </row>
    <row r="731" spans="2:135" ht="12.75" x14ac:dyDescent="0.2">
      <c r="B731" s="6"/>
      <c r="K731" s="25"/>
      <c r="L731" s="9"/>
      <c r="M731" s="9"/>
      <c r="W731" s="9"/>
      <c r="X731" s="9"/>
      <c r="AJ731" s="9"/>
      <c r="AL731" s="9"/>
      <c r="AM731" s="9"/>
      <c r="AP731" s="9"/>
      <c r="AQ731" s="9"/>
      <c r="AW731" s="9"/>
      <c r="AX731" s="9"/>
      <c r="BA731" s="9"/>
      <c r="BB731" s="9"/>
      <c r="BH731" s="9"/>
      <c r="BI731" s="9"/>
      <c r="BL731" s="9"/>
      <c r="BM731" s="9"/>
      <c r="BS731" s="9"/>
      <c r="BT731" s="9"/>
      <c r="BW731" s="9"/>
      <c r="BX731" s="9"/>
      <c r="CD731" s="9"/>
      <c r="CE731" s="9"/>
      <c r="CH731" s="9"/>
      <c r="CI731" s="9"/>
      <c r="CO731" s="9"/>
      <c r="CP731" s="9"/>
      <c r="CS731" s="9"/>
      <c r="CT731" s="9"/>
      <c r="CZ731" s="9"/>
      <c r="DA731" s="9"/>
      <c r="DD731" s="9"/>
      <c r="DE731" s="9"/>
      <c r="DK731" s="9"/>
      <c r="DL731" s="9"/>
      <c r="DO731" s="9"/>
      <c r="DP731" s="9"/>
      <c r="DU731" s="8"/>
      <c r="DX731" s="9"/>
      <c r="EE731" s="9"/>
    </row>
    <row r="732" spans="2:135" ht="12.75" x14ac:dyDescent="0.2">
      <c r="B732" s="6"/>
      <c r="K732" s="25"/>
      <c r="L732" s="9"/>
      <c r="M732" s="9"/>
      <c r="W732" s="9"/>
      <c r="X732" s="9"/>
      <c r="AJ732" s="9"/>
      <c r="AL732" s="9"/>
      <c r="AM732" s="9"/>
      <c r="AP732" s="9"/>
      <c r="AQ732" s="9"/>
      <c r="AW732" s="9"/>
      <c r="AX732" s="9"/>
      <c r="BA732" s="9"/>
      <c r="BB732" s="9"/>
      <c r="BH732" s="9"/>
      <c r="BI732" s="9"/>
      <c r="BL732" s="9"/>
      <c r="BM732" s="9"/>
      <c r="BS732" s="9"/>
      <c r="BT732" s="9"/>
      <c r="BW732" s="9"/>
      <c r="BX732" s="9"/>
      <c r="CD732" s="9"/>
      <c r="CE732" s="9"/>
      <c r="CH732" s="9"/>
      <c r="CI732" s="9"/>
      <c r="CO732" s="9"/>
      <c r="CP732" s="9"/>
      <c r="CS732" s="9"/>
      <c r="CT732" s="9"/>
      <c r="CZ732" s="9"/>
      <c r="DA732" s="9"/>
      <c r="DD732" s="9"/>
      <c r="DE732" s="9"/>
      <c r="DK732" s="9"/>
      <c r="DL732" s="9"/>
      <c r="DO732" s="9"/>
      <c r="DP732" s="9"/>
      <c r="DU732" s="8"/>
      <c r="DX732" s="9"/>
      <c r="EE732" s="9"/>
    </row>
    <row r="733" spans="2:135" ht="12.75" x14ac:dyDescent="0.2">
      <c r="B733" s="6"/>
      <c r="K733" s="25"/>
      <c r="L733" s="9"/>
      <c r="M733" s="9"/>
      <c r="W733" s="9"/>
      <c r="X733" s="9"/>
      <c r="AJ733" s="9"/>
      <c r="AL733" s="9"/>
      <c r="AM733" s="9"/>
      <c r="AP733" s="9"/>
      <c r="AQ733" s="9"/>
      <c r="AW733" s="9"/>
      <c r="AX733" s="9"/>
      <c r="BA733" s="9"/>
      <c r="BB733" s="9"/>
      <c r="BH733" s="9"/>
      <c r="BI733" s="9"/>
      <c r="BL733" s="9"/>
      <c r="BM733" s="9"/>
      <c r="BS733" s="9"/>
      <c r="BT733" s="9"/>
      <c r="BW733" s="9"/>
      <c r="BX733" s="9"/>
      <c r="CD733" s="9"/>
      <c r="CE733" s="9"/>
      <c r="CH733" s="9"/>
      <c r="CI733" s="9"/>
      <c r="CO733" s="9"/>
      <c r="CP733" s="9"/>
      <c r="CS733" s="9"/>
      <c r="CT733" s="9"/>
      <c r="CZ733" s="9"/>
      <c r="DA733" s="9"/>
      <c r="DD733" s="9"/>
      <c r="DE733" s="9"/>
      <c r="DK733" s="9"/>
      <c r="DL733" s="9"/>
      <c r="DO733" s="9"/>
      <c r="DP733" s="9"/>
      <c r="DU733" s="8"/>
      <c r="DX733" s="9"/>
      <c r="EE733" s="9"/>
    </row>
    <row r="734" spans="2:135" ht="12.75" x14ac:dyDescent="0.2">
      <c r="B734" s="6"/>
      <c r="K734" s="25"/>
      <c r="L734" s="9"/>
      <c r="M734" s="9"/>
      <c r="W734" s="9"/>
      <c r="X734" s="9"/>
      <c r="AJ734" s="9"/>
      <c r="AL734" s="9"/>
      <c r="AM734" s="9"/>
      <c r="AP734" s="9"/>
      <c r="AQ734" s="9"/>
      <c r="AW734" s="9"/>
      <c r="AX734" s="9"/>
      <c r="BA734" s="9"/>
      <c r="BB734" s="9"/>
      <c r="BH734" s="9"/>
      <c r="BI734" s="9"/>
      <c r="BL734" s="9"/>
      <c r="BM734" s="9"/>
      <c r="BS734" s="9"/>
      <c r="BT734" s="9"/>
      <c r="BW734" s="9"/>
      <c r="BX734" s="9"/>
      <c r="CD734" s="9"/>
      <c r="CE734" s="9"/>
      <c r="CH734" s="9"/>
      <c r="CI734" s="9"/>
      <c r="CO734" s="9"/>
      <c r="CP734" s="9"/>
      <c r="CS734" s="9"/>
      <c r="CT734" s="9"/>
      <c r="CZ734" s="9"/>
      <c r="DA734" s="9"/>
      <c r="DD734" s="9"/>
      <c r="DE734" s="9"/>
      <c r="DK734" s="9"/>
      <c r="DL734" s="9"/>
      <c r="DO734" s="9"/>
      <c r="DP734" s="9"/>
      <c r="DU734" s="8"/>
      <c r="DX734" s="9"/>
      <c r="EE734" s="9"/>
    </row>
    <row r="735" spans="2:135" ht="12.75" x14ac:dyDescent="0.2">
      <c r="B735" s="6"/>
      <c r="K735" s="25"/>
      <c r="L735" s="9"/>
      <c r="M735" s="9"/>
      <c r="W735" s="9"/>
      <c r="X735" s="9"/>
      <c r="AJ735" s="9"/>
      <c r="AL735" s="9"/>
      <c r="AM735" s="9"/>
      <c r="AP735" s="9"/>
      <c r="AQ735" s="9"/>
      <c r="AW735" s="9"/>
      <c r="AX735" s="9"/>
      <c r="BA735" s="9"/>
      <c r="BB735" s="9"/>
      <c r="BH735" s="9"/>
      <c r="BI735" s="9"/>
      <c r="BL735" s="9"/>
      <c r="BM735" s="9"/>
      <c r="BS735" s="9"/>
      <c r="BT735" s="9"/>
      <c r="BW735" s="9"/>
      <c r="BX735" s="9"/>
      <c r="CD735" s="9"/>
      <c r="CE735" s="9"/>
      <c r="CH735" s="9"/>
      <c r="CI735" s="9"/>
      <c r="CO735" s="9"/>
      <c r="CP735" s="9"/>
      <c r="CS735" s="9"/>
      <c r="CT735" s="9"/>
      <c r="CZ735" s="9"/>
      <c r="DA735" s="9"/>
      <c r="DD735" s="9"/>
      <c r="DE735" s="9"/>
      <c r="DK735" s="9"/>
      <c r="DL735" s="9"/>
      <c r="DO735" s="9"/>
      <c r="DP735" s="9"/>
      <c r="DU735" s="8"/>
      <c r="DX735" s="9"/>
      <c r="EE735" s="9"/>
    </row>
    <row r="736" spans="2:135" ht="12.75" x14ac:dyDescent="0.2">
      <c r="B736" s="6"/>
      <c r="K736" s="25"/>
      <c r="L736" s="9"/>
      <c r="M736" s="9"/>
      <c r="W736" s="9"/>
      <c r="X736" s="9"/>
      <c r="AJ736" s="9"/>
      <c r="AL736" s="9"/>
      <c r="AM736" s="9"/>
      <c r="AP736" s="9"/>
      <c r="AQ736" s="9"/>
      <c r="AW736" s="9"/>
      <c r="AX736" s="9"/>
      <c r="BA736" s="9"/>
      <c r="BB736" s="9"/>
      <c r="BH736" s="9"/>
      <c r="BI736" s="9"/>
      <c r="BL736" s="9"/>
      <c r="BM736" s="9"/>
      <c r="BS736" s="9"/>
      <c r="BT736" s="9"/>
      <c r="BW736" s="9"/>
      <c r="BX736" s="9"/>
      <c r="CD736" s="9"/>
      <c r="CE736" s="9"/>
      <c r="CH736" s="9"/>
      <c r="CI736" s="9"/>
      <c r="CO736" s="9"/>
      <c r="CP736" s="9"/>
      <c r="CS736" s="9"/>
      <c r="CT736" s="9"/>
      <c r="CZ736" s="9"/>
      <c r="DA736" s="9"/>
      <c r="DD736" s="9"/>
      <c r="DE736" s="9"/>
      <c r="DK736" s="9"/>
      <c r="DL736" s="9"/>
      <c r="DO736" s="9"/>
      <c r="DP736" s="9"/>
      <c r="DU736" s="8"/>
      <c r="DX736" s="9"/>
      <c r="EE736" s="9"/>
    </row>
    <row r="737" spans="2:135" ht="12.75" x14ac:dyDescent="0.2">
      <c r="B737" s="6"/>
      <c r="K737" s="25"/>
      <c r="L737" s="9"/>
      <c r="M737" s="9"/>
      <c r="W737" s="9"/>
      <c r="X737" s="9"/>
      <c r="AJ737" s="9"/>
      <c r="AL737" s="9"/>
      <c r="AM737" s="9"/>
      <c r="AP737" s="9"/>
      <c r="AQ737" s="9"/>
      <c r="AW737" s="9"/>
      <c r="AX737" s="9"/>
      <c r="BA737" s="9"/>
      <c r="BB737" s="9"/>
      <c r="BH737" s="9"/>
      <c r="BI737" s="9"/>
      <c r="BL737" s="9"/>
      <c r="BM737" s="9"/>
      <c r="BS737" s="9"/>
      <c r="BT737" s="9"/>
      <c r="BW737" s="9"/>
      <c r="BX737" s="9"/>
      <c r="CD737" s="9"/>
      <c r="CE737" s="9"/>
      <c r="CH737" s="9"/>
      <c r="CI737" s="9"/>
      <c r="CO737" s="9"/>
      <c r="CP737" s="9"/>
      <c r="CS737" s="9"/>
      <c r="CT737" s="9"/>
      <c r="CZ737" s="9"/>
      <c r="DA737" s="9"/>
      <c r="DD737" s="9"/>
      <c r="DE737" s="9"/>
      <c r="DK737" s="9"/>
      <c r="DL737" s="9"/>
      <c r="DO737" s="9"/>
      <c r="DP737" s="9"/>
      <c r="DU737" s="8"/>
      <c r="DX737" s="9"/>
      <c r="EE737" s="9"/>
    </row>
    <row r="738" spans="2:135" ht="12.75" x14ac:dyDescent="0.2">
      <c r="B738" s="6"/>
      <c r="K738" s="25"/>
      <c r="L738" s="9"/>
      <c r="M738" s="9"/>
      <c r="W738" s="9"/>
      <c r="X738" s="9"/>
      <c r="AJ738" s="9"/>
      <c r="AL738" s="9"/>
      <c r="AM738" s="9"/>
      <c r="AP738" s="9"/>
      <c r="AQ738" s="9"/>
      <c r="AW738" s="9"/>
      <c r="AX738" s="9"/>
      <c r="BA738" s="9"/>
      <c r="BB738" s="9"/>
      <c r="BH738" s="9"/>
      <c r="BI738" s="9"/>
      <c r="BL738" s="9"/>
      <c r="BM738" s="9"/>
      <c r="BS738" s="9"/>
      <c r="BT738" s="9"/>
      <c r="BW738" s="9"/>
      <c r="BX738" s="9"/>
      <c r="CD738" s="9"/>
      <c r="CE738" s="9"/>
      <c r="CH738" s="9"/>
      <c r="CI738" s="9"/>
      <c r="CO738" s="9"/>
      <c r="CP738" s="9"/>
      <c r="CS738" s="9"/>
      <c r="CT738" s="9"/>
      <c r="CZ738" s="9"/>
      <c r="DA738" s="9"/>
      <c r="DD738" s="9"/>
      <c r="DE738" s="9"/>
      <c r="DK738" s="9"/>
      <c r="DL738" s="9"/>
      <c r="DO738" s="9"/>
      <c r="DP738" s="9"/>
      <c r="DU738" s="8"/>
      <c r="DX738" s="9"/>
      <c r="EE738" s="9"/>
    </row>
    <row r="739" spans="2:135" ht="12.75" x14ac:dyDescent="0.2">
      <c r="B739" s="6"/>
      <c r="K739" s="25"/>
      <c r="L739" s="9"/>
      <c r="M739" s="9"/>
      <c r="W739" s="9"/>
      <c r="X739" s="9"/>
      <c r="AJ739" s="9"/>
      <c r="AL739" s="9"/>
      <c r="AM739" s="9"/>
      <c r="AP739" s="9"/>
      <c r="AQ739" s="9"/>
      <c r="AW739" s="9"/>
      <c r="AX739" s="9"/>
      <c r="BA739" s="9"/>
      <c r="BB739" s="9"/>
      <c r="BH739" s="9"/>
      <c r="BI739" s="9"/>
      <c r="BL739" s="9"/>
      <c r="BM739" s="9"/>
      <c r="BS739" s="9"/>
      <c r="BT739" s="9"/>
      <c r="BW739" s="9"/>
      <c r="BX739" s="9"/>
      <c r="CD739" s="9"/>
      <c r="CE739" s="9"/>
      <c r="CH739" s="9"/>
      <c r="CI739" s="9"/>
      <c r="CO739" s="9"/>
      <c r="CP739" s="9"/>
      <c r="CS739" s="9"/>
      <c r="CT739" s="9"/>
      <c r="CZ739" s="9"/>
      <c r="DA739" s="9"/>
      <c r="DD739" s="9"/>
      <c r="DE739" s="9"/>
      <c r="DK739" s="9"/>
      <c r="DL739" s="9"/>
      <c r="DO739" s="9"/>
      <c r="DP739" s="9"/>
      <c r="DU739" s="8"/>
      <c r="DX739" s="9"/>
      <c r="EE739" s="9"/>
    </row>
    <row r="740" spans="2:135" ht="12.75" x14ac:dyDescent="0.2">
      <c r="B740" s="6"/>
      <c r="K740" s="25"/>
      <c r="L740" s="9"/>
      <c r="M740" s="9"/>
      <c r="W740" s="9"/>
      <c r="X740" s="9"/>
      <c r="AJ740" s="9"/>
      <c r="AL740" s="9"/>
      <c r="AM740" s="9"/>
      <c r="AP740" s="9"/>
      <c r="AQ740" s="9"/>
      <c r="AW740" s="9"/>
      <c r="AX740" s="9"/>
      <c r="BA740" s="9"/>
      <c r="BB740" s="9"/>
      <c r="BH740" s="9"/>
      <c r="BI740" s="9"/>
      <c r="BL740" s="9"/>
      <c r="BM740" s="9"/>
      <c r="BS740" s="9"/>
      <c r="BT740" s="9"/>
      <c r="BW740" s="9"/>
      <c r="BX740" s="9"/>
      <c r="CD740" s="9"/>
      <c r="CE740" s="9"/>
      <c r="CH740" s="9"/>
      <c r="CI740" s="9"/>
      <c r="CO740" s="9"/>
      <c r="CP740" s="9"/>
      <c r="CS740" s="9"/>
      <c r="CT740" s="9"/>
      <c r="CZ740" s="9"/>
      <c r="DA740" s="9"/>
      <c r="DD740" s="9"/>
      <c r="DE740" s="9"/>
      <c r="DK740" s="9"/>
      <c r="DL740" s="9"/>
      <c r="DO740" s="9"/>
      <c r="DP740" s="9"/>
      <c r="DU740" s="8"/>
      <c r="DX740" s="9"/>
      <c r="EE740" s="9"/>
    </row>
    <row r="741" spans="2:135" ht="12.75" x14ac:dyDescent="0.2">
      <c r="B741" s="6"/>
      <c r="K741" s="25"/>
      <c r="L741" s="9"/>
      <c r="M741" s="9"/>
      <c r="W741" s="9"/>
      <c r="X741" s="9"/>
      <c r="AJ741" s="9"/>
      <c r="AL741" s="9"/>
      <c r="AM741" s="9"/>
      <c r="AP741" s="9"/>
      <c r="AQ741" s="9"/>
      <c r="AW741" s="9"/>
      <c r="AX741" s="9"/>
      <c r="BA741" s="9"/>
      <c r="BB741" s="9"/>
      <c r="BH741" s="9"/>
      <c r="BI741" s="9"/>
      <c r="BL741" s="9"/>
      <c r="BM741" s="9"/>
      <c r="BS741" s="9"/>
      <c r="BT741" s="9"/>
      <c r="BW741" s="9"/>
      <c r="BX741" s="9"/>
      <c r="CD741" s="9"/>
      <c r="CE741" s="9"/>
      <c r="CH741" s="9"/>
      <c r="CI741" s="9"/>
      <c r="CO741" s="9"/>
      <c r="CP741" s="9"/>
      <c r="CS741" s="9"/>
      <c r="CT741" s="9"/>
      <c r="CZ741" s="9"/>
      <c r="DA741" s="9"/>
      <c r="DD741" s="9"/>
      <c r="DE741" s="9"/>
      <c r="DK741" s="9"/>
      <c r="DL741" s="9"/>
      <c r="DO741" s="9"/>
      <c r="DP741" s="9"/>
      <c r="DU741" s="8"/>
      <c r="DX741" s="9"/>
      <c r="EE741" s="9"/>
    </row>
    <row r="742" spans="2:135" ht="12.75" x14ac:dyDescent="0.2">
      <c r="B742" s="6"/>
      <c r="K742" s="25"/>
      <c r="L742" s="9"/>
      <c r="M742" s="9"/>
      <c r="W742" s="9"/>
      <c r="X742" s="9"/>
      <c r="AJ742" s="9"/>
      <c r="AL742" s="9"/>
      <c r="AM742" s="9"/>
      <c r="AP742" s="9"/>
      <c r="AQ742" s="9"/>
      <c r="AW742" s="9"/>
      <c r="AX742" s="9"/>
      <c r="BA742" s="9"/>
      <c r="BB742" s="9"/>
      <c r="BH742" s="9"/>
      <c r="BI742" s="9"/>
      <c r="BL742" s="9"/>
      <c r="BM742" s="9"/>
      <c r="BS742" s="9"/>
      <c r="BT742" s="9"/>
      <c r="BW742" s="9"/>
      <c r="BX742" s="9"/>
      <c r="CD742" s="9"/>
      <c r="CE742" s="9"/>
      <c r="CH742" s="9"/>
      <c r="CI742" s="9"/>
      <c r="CO742" s="9"/>
      <c r="CP742" s="9"/>
      <c r="CS742" s="9"/>
      <c r="CT742" s="9"/>
      <c r="CZ742" s="9"/>
      <c r="DA742" s="9"/>
      <c r="DD742" s="9"/>
      <c r="DE742" s="9"/>
      <c r="DK742" s="9"/>
      <c r="DL742" s="9"/>
      <c r="DO742" s="9"/>
      <c r="DP742" s="9"/>
      <c r="DU742" s="8"/>
      <c r="DX742" s="9"/>
      <c r="EE742" s="9"/>
    </row>
    <row r="743" spans="2:135" ht="12.75" x14ac:dyDescent="0.2">
      <c r="B743" s="6"/>
      <c r="K743" s="25"/>
      <c r="L743" s="9"/>
      <c r="M743" s="9"/>
      <c r="W743" s="9"/>
      <c r="X743" s="9"/>
      <c r="AJ743" s="9"/>
      <c r="AL743" s="9"/>
      <c r="AM743" s="9"/>
      <c r="AP743" s="9"/>
      <c r="AQ743" s="9"/>
      <c r="AW743" s="9"/>
      <c r="AX743" s="9"/>
      <c r="BA743" s="9"/>
      <c r="BB743" s="9"/>
      <c r="BH743" s="9"/>
      <c r="BI743" s="9"/>
      <c r="BL743" s="9"/>
      <c r="BM743" s="9"/>
      <c r="BS743" s="9"/>
      <c r="BT743" s="9"/>
      <c r="BW743" s="9"/>
      <c r="BX743" s="9"/>
      <c r="CD743" s="9"/>
      <c r="CE743" s="9"/>
      <c r="CH743" s="9"/>
      <c r="CI743" s="9"/>
      <c r="CO743" s="9"/>
      <c r="CP743" s="9"/>
      <c r="CS743" s="9"/>
      <c r="CT743" s="9"/>
      <c r="CZ743" s="9"/>
      <c r="DA743" s="9"/>
      <c r="DD743" s="9"/>
      <c r="DE743" s="9"/>
      <c r="DK743" s="9"/>
      <c r="DL743" s="9"/>
      <c r="DO743" s="9"/>
      <c r="DP743" s="9"/>
      <c r="DU743" s="8"/>
      <c r="DX743" s="9"/>
      <c r="EE743" s="9"/>
    </row>
    <row r="744" spans="2:135" ht="12.75" x14ac:dyDescent="0.2">
      <c r="B744" s="6"/>
      <c r="K744" s="25"/>
      <c r="L744" s="9"/>
      <c r="M744" s="9"/>
      <c r="W744" s="9"/>
      <c r="X744" s="9"/>
      <c r="AJ744" s="9"/>
      <c r="AL744" s="9"/>
      <c r="AM744" s="9"/>
      <c r="AP744" s="9"/>
      <c r="AQ744" s="9"/>
      <c r="AW744" s="9"/>
      <c r="AX744" s="9"/>
      <c r="BA744" s="9"/>
      <c r="BB744" s="9"/>
      <c r="BH744" s="9"/>
      <c r="BI744" s="9"/>
      <c r="BL744" s="9"/>
      <c r="BM744" s="9"/>
      <c r="BS744" s="9"/>
      <c r="BT744" s="9"/>
      <c r="BW744" s="9"/>
      <c r="BX744" s="9"/>
      <c r="CD744" s="9"/>
      <c r="CE744" s="9"/>
      <c r="CH744" s="9"/>
      <c r="CI744" s="9"/>
      <c r="CO744" s="9"/>
      <c r="CP744" s="9"/>
      <c r="CS744" s="9"/>
      <c r="CT744" s="9"/>
      <c r="CZ744" s="9"/>
      <c r="DA744" s="9"/>
      <c r="DD744" s="9"/>
      <c r="DE744" s="9"/>
      <c r="DK744" s="9"/>
      <c r="DL744" s="9"/>
      <c r="DO744" s="9"/>
      <c r="DP744" s="9"/>
      <c r="DU744" s="8"/>
      <c r="DX744" s="9"/>
      <c r="EE744" s="9"/>
    </row>
    <row r="745" spans="2:135" ht="12.75" x14ac:dyDescent="0.2">
      <c r="B745" s="6"/>
      <c r="K745" s="25"/>
      <c r="L745" s="9"/>
      <c r="M745" s="9"/>
      <c r="W745" s="9"/>
      <c r="X745" s="9"/>
      <c r="AJ745" s="9"/>
      <c r="AL745" s="9"/>
      <c r="AM745" s="9"/>
      <c r="AP745" s="9"/>
      <c r="AQ745" s="9"/>
      <c r="AW745" s="9"/>
      <c r="AX745" s="9"/>
      <c r="BA745" s="9"/>
      <c r="BB745" s="9"/>
      <c r="BH745" s="9"/>
      <c r="BI745" s="9"/>
      <c r="BL745" s="9"/>
      <c r="BM745" s="9"/>
      <c r="BS745" s="9"/>
      <c r="BT745" s="9"/>
      <c r="BW745" s="9"/>
      <c r="BX745" s="9"/>
      <c r="CD745" s="9"/>
      <c r="CE745" s="9"/>
      <c r="CH745" s="9"/>
      <c r="CI745" s="9"/>
      <c r="CO745" s="9"/>
      <c r="CP745" s="9"/>
      <c r="CS745" s="9"/>
      <c r="CT745" s="9"/>
      <c r="CZ745" s="9"/>
      <c r="DA745" s="9"/>
      <c r="DD745" s="9"/>
      <c r="DE745" s="9"/>
      <c r="DK745" s="9"/>
      <c r="DL745" s="9"/>
      <c r="DO745" s="9"/>
      <c r="DP745" s="9"/>
      <c r="DU745" s="8"/>
      <c r="DX745" s="9"/>
      <c r="EE745" s="9"/>
    </row>
    <row r="746" spans="2:135" ht="12.75" x14ac:dyDescent="0.2">
      <c r="B746" s="6"/>
      <c r="K746" s="25"/>
      <c r="L746" s="9"/>
      <c r="M746" s="9"/>
      <c r="W746" s="9"/>
      <c r="X746" s="9"/>
      <c r="AJ746" s="9"/>
      <c r="AL746" s="9"/>
      <c r="AM746" s="9"/>
      <c r="AP746" s="9"/>
      <c r="AQ746" s="9"/>
      <c r="AW746" s="9"/>
      <c r="AX746" s="9"/>
      <c r="BA746" s="9"/>
      <c r="BB746" s="9"/>
      <c r="BH746" s="9"/>
      <c r="BI746" s="9"/>
      <c r="BL746" s="9"/>
      <c r="BM746" s="9"/>
      <c r="BS746" s="9"/>
      <c r="BT746" s="9"/>
      <c r="BW746" s="9"/>
      <c r="BX746" s="9"/>
      <c r="CD746" s="9"/>
      <c r="CE746" s="9"/>
      <c r="CH746" s="9"/>
      <c r="CI746" s="9"/>
      <c r="CO746" s="9"/>
      <c r="CP746" s="9"/>
      <c r="CS746" s="9"/>
      <c r="CT746" s="9"/>
      <c r="CZ746" s="9"/>
      <c r="DA746" s="9"/>
      <c r="DD746" s="9"/>
      <c r="DE746" s="9"/>
      <c r="DK746" s="9"/>
      <c r="DL746" s="9"/>
      <c r="DO746" s="9"/>
      <c r="DP746" s="9"/>
      <c r="DU746" s="8"/>
      <c r="DX746" s="9"/>
      <c r="EE746" s="9"/>
    </row>
    <row r="747" spans="2:135" ht="12.75" x14ac:dyDescent="0.2">
      <c r="B747" s="6"/>
      <c r="K747" s="25"/>
      <c r="L747" s="9"/>
      <c r="M747" s="9"/>
      <c r="W747" s="9"/>
      <c r="X747" s="9"/>
      <c r="AJ747" s="9"/>
      <c r="AL747" s="9"/>
      <c r="AM747" s="9"/>
      <c r="AP747" s="9"/>
      <c r="AQ747" s="9"/>
      <c r="AW747" s="9"/>
      <c r="AX747" s="9"/>
      <c r="BA747" s="9"/>
      <c r="BB747" s="9"/>
      <c r="BH747" s="9"/>
      <c r="BI747" s="9"/>
      <c r="BL747" s="9"/>
      <c r="BM747" s="9"/>
      <c r="BS747" s="9"/>
      <c r="BT747" s="9"/>
      <c r="BW747" s="9"/>
      <c r="BX747" s="9"/>
      <c r="CD747" s="9"/>
      <c r="CE747" s="9"/>
      <c r="CH747" s="9"/>
      <c r="CI747" s="9"/>
      <c r="CO747" s="9"/>
      <c r="CP747" s="9"/>
      <c r="CS747" s="9"/>
      <c r="CT747" s="9"/>
      <c r="CZ747" s="9"/>
      <c r="DA747" s="9"/>
      <c r="DD747" s="9"/>
      <c r="DE747" s="9"/>
      <c r="DK747" s="9"/>
      <c r="DL747" s="9"/>
      <c r="DO747" s="9"/>
      <c r="DP747" s="9"/>
      <c r="DU747" s="8"/>
      <c r="DX747" s="9"/>
      <c r="EE747" s="9"/>
    </row>
    <row r="748" spans="2:135" ht="12.75" x14ac:dyDescent="0.2">
      <c r="B748" s="6"/>
      <c r="K748" s="25"/>
      <c r="L748" s="9"/>
      <c r="M748" s="9"/>
      <c r="W748" s="9"/>
      <c r="X748" s="9"/>
      <c r="AJ748" s="9"/>
      <c r="AL748" s="9"/>
      <c r="AM748" s="9"/>
      <c r="AP748" s="9"/>
      <c r="AQ748" s="9"/>
      <c r="AW748" s="9"/>
      <c r="AX748" s="9"/>
      <c r="BA748" s="9"/>
      <c r="BB748" s="9"/>
      <c r="BH748" s="9"/>
      <c r="BI748" s="9"/>
      <c r="BL748" s="9"/>
      <c r="BM748" s="9"/>
      <c r="BS748" s="9"/>
      <c r="BT748" s="9"/>
      <c r="BW748" s="9"/>
      <c r="BX748" s="9"/>
      <c r="CD748" s="9"/>
      <c r="CE748" s="9"/>
      <c r="CH748" s="9"/>
      <c r="CI748" s="9"/>
      <c r="CO748" s="9"/>
      <c r="CP748" s="9"/>
      <c r="CS748" s="9"/>
      <c r="CT748" s="9"/>
      <c r="CZ748" s="9"/>
      <c r="DA748" s="9"/>
      <c r="DD748" s="9"/>
      <c r="DE748" s="9"/>
      <c r="DK748" s="9"/>
      <c r="DL748" s="9"/>
      <c r="DO748" s="9"/>
      <c r="DP748" s="9"/>
      <c r="DU748" s="8"/>
      <c r="DX748" s="9"/>
      <c r="EE748" s="9"/>
    </row>
    <row r="749" spans="2:135" ht="12.75" x14ac:dyDescent="0.2">
      <c r="B749" s="6"/>
      <c r="K749" s="25"/>
      <c r="L749" s="9"/>
      <c r="M749" s="9"/>
      <c r="W749" s="9"/>
      <c r="X749" s="9"/>
      <c r="AJ749" s="9"/>
      <c r="AL749" s="9"/>
      <c r="AM749" s="9"/>
      <c r="AP749" s="9"/>
      <c r="AQ749" s="9"/>
      <c r="AW749" s="9"/>
      <c r="AX749" s="9"/>
      <c r="BA749" s="9"/>
      <c r="BB749" s="9"/>
      <c r="BH749" s="9"/>
      <c r="BI749" s="9"/>
      <c r="BL749" s="9"/>
      <c r="BM749" s="9"/>
      <c r="BS749" s="9"/>
      <c r="BT749" s="9"/>
      <c r="BW749" s="9"/>
      <c r="BX749" s="9"/>
      <c r="CD749" s="9"/>
      <c r="CE749" s="9"/>
      <c r="CH749" s="9"/>
      <c r="CI749" s="9"/>
      <c r="CO749" s="9"/>
      <c r="CP749" s="9"/>
      <c r="CS749" s="9"/>
      <c r="CT749" s="9"/>
      <c r="CZ749" s="9"/>
      <c r="DA749" s="9"/>
      <c r="DD749" s="9"/>
      <c r="DE749" s="9"/>
      <c r="DK749" s="9"/>
      <c r="DL749" s="9"/>
      <c r="DO749" s="9"/>
      <c r="DP749" s="9"/>
      <c r="DU749" s="8"/>
      <c r="DX749" s="9"/>
      <c r="EE749" s="9"/>
    </row>
    <row r="750" spans="2:135" ht="12.75" x14ac:dyDescent="0.2">
      <c r="B750" s="6"/>
      <c r="K750" s="25"/>
      <c r="L750" s="9"/>
      <c r="M750" s="9"/>
      <c r="W750" s="9"/>
      <c r="X750" s="9"/>
      <c r="AJ750" s="9"/>
      <c r="AL750" s="9"/>
      <c r="AM750" s="9"/>
      <c r="AP750" s="9"/>
      <c r="AQ750" s="9"/>
      <c r="AW750" s="9"/>
      <c r="AX750" s="9"/>
      <c r="BA750" s="9"/>
      <c r="BB750" s="9"/>
      <c r="BH750" s="9"/>
      <c r="BI750" s="9"/>
      <c r="BL750" s="9"/>
      <c r="BM750" s="9"/>
      <c r="BS750" s="9"/>
      <c r="BT750" s="9"/>
      <c r="BW750" s="9"/>
      <c r="BX750" s="9"/>
      <c r="CD750" s="9"/>
      <c r="CE750" s="9"/>
      <c r="CH750" s="9"/>
      <c r="CI750" s="9"/>
      <c r="CO750" s="9"/>
      <c r="CP750" s="9"/>
      <c r="CS750" s="9"/>
      <c r="CT750" s="9"/>
      <c r="CZ750" s="9"/>
      <c r="DA750" s="9"/>
      <c r="DD750" s="9"/>
      <c r="DE750" s="9"/>
      <c r="DK750" s="9"/>
      <c r="DL750" s="9"/>
      <c r="DO750" s="9"/>
      <c r="DP750" s="9"/>
      <c r="DU750" s="8"/>
      <c r="DX750" s="9"/>
      <c r="EE750" s="9"/>
    </row>
    <row r="751" spans="2:135" ht="12.75" x14ac:dyDescent="0.2">
      <c r="B751" s="6"/>
      <c r="K751" s="25"/>
      <c r="L751" s="9"/>
      <c r="M751" s="9"/>
      <c r="W751" s="9"/>
      <c r="X751" s="9"/>
      <c r="AJ751" s="9"/>
      <c r="AL751" s="9"/>
      <c r="AM751" s="9"/>
      <c r="AP751" s="9"/>
      <c r="AQ751" s="9"/>
      <c r="AW751" s="9"/>
      <c r="AX751" s="9"/>
      <c r="BA751" s="9"/>
      <c r="BB751" s="9"/>
      <c r="BH751" s="9"/>
      <c r="BI751" s="9"/>
      <c r="BL751" s="9"/>
      <c r="BM751" s="9"/>
      <c r="BS751" s="9"/>
      <c r="BT751" s="9"/>
      <c r="BW751" s="9"/>
      <c r="BX751" s="9"/>
      <c r="CD751" s="9"/>
      <c r="CE751" s="9"/>
      <c r="CH751" s="9"/>
      <c r="CI751" s="9"/>
      <c r="CO751" s="9"/>
      <c r="CP751" s="9"/>
      <c r="CS751" s="9"/>
      <c r="CT751" s="9"/>
      <c r="CZ751" s="9"/>
      <c r="DA751" s="9"/>
      <c r="DD751" s="9"/>
      <c r="DE751" s="9"/>
      <c r="DK751" s="9"/>
      <c r="DL751" s="9"/>
      <c r="DO751" s="9"/>
      <c r="DP751" s="9"/>
      <c r="DU751" s="8"/>
      <c r="DX751" s="9"/>
      <c r="EE751" s="9"/>
    </row>
    <row r="752" spans="2:135" ht="12.75" x14ac:dyDescent="0.2">
      <c r="B752" s="6"/>
      <c r="K752" s="25"/>
      <c r="L752" s="9"/>
      <c r="M752" s="9"/>
      <c r="W752" s="9"/>
      <c r="X752" s="9"/>
      <c r="AJ752" s="9"/>
      <c r="AL752" s="9"/>
      <c r="AM752" s="9"/>
      <c r="AP752" s="9"/>
      <c r="AQ752" s="9"/>
      <c r="AW752" s="9"/>
      <c r="AX752" s="9"/>
      <c r="BA752" s="9"/>
      <c r="BB752" s="9"/>
      <c r="BH752" s="9"/>
      <c r="BI752" s="9"/>
      <c r="BL752" s="9"/>
      <c r="BM752" s="9"/>
      <c r="BS752" s="9"/>
      <c r="BT752" s="9"/>
      <c r="BW752" s="9"/>
      <c r="BX752" s="9"/>
      <c r="CD752" s="9"/>
      <c r="CE752" s="9"/>
      <c r="CH752" s="9"/>
      <c r="CI752" s="9"/>
      <c r="CO752" s="9"/>
      <c r="CP752" s="9"/>
      <c r="CS752" s="9"/>
      <c r="CT752" s="9"/>
      <c r="CZ752" s="9"/>
      <c r="DA752" s="9"/>
      <c r="DD752" s="9"/>
      <c r="DE752" s="9"/>
      <c r="DK752" s="9"/>
      <c r="DL752" s="9"/>
      <c r="DO752" s="9"/>
      <c r="DP752" s="9"/>
      <c r="DU752" s="8"/>
      <c r="DX752" s="9"/>
      <c r="EE752" s="9"/>
    </row>
    <row r="753" spans="2:135" ht="12.75" x14ac:dyDescent="0.2">
      <c r="B753" s="6"/>
      <c r="K753" s="25"/>
      <c r="L753" s="9"/>
      <c r="M753" s="9"/>
      <c r="W753" s="9"/>
      <c r="X753" s="9"/>
      <c r="AJ753" s="9"/>
      <c r="AL753" s="9"/>
      <c r="AM753" s="9"/>
      <c r="AP753" s="9"/>
      <c r="AQ753" s="9"/>
      <c r="AW753" s="9"/>
      <c r="AX753" s="9"/>
      <c r="BA753" s="9"/>
      <c r="BB753" s="9"/>
      <c r="BH753" s="9"/>
      <c r="BI753" s="9"/>
      <c r="BL753" s="9"/>
      <c r="BM753" s="9"/>
      <c r="BS753" s="9"/>
      <c r="BT753" s="9"/>
      <c r="BW753" s="9"/>
      <c r="BX753" s="9"/>
      <c r="CD753" s="9"/>
      <c r="CE753" s="9"/>
      <c r="CH753" s="9"/>
      <c r="CI753" s="9"/>
      <c r="CO753" s="9"/>
      <c r="CP753" s="9"/>
      <c r="CS753" s="9"/>
      <c r="CT753" s="9"/>
      <c r="CZ753" s="9"/>
      <c r="DA753" s="9"/>
      <c r="DD753" s="9"/>
      <c r="DE753" s="9"/>
      <c r="DK753" s="9"/>
      <c r="DL753" s="9"/>
      <c r="DO753" s="9"/>
      <c r="DP753" s="9"/>
      <c r="DU753" s="8"/>
      <c r="DX753" s="9"/>
      <c r="EE753" s="9"/>
    </row>
    <row r="754" spans="2:135" ht="12.75" x14ac:dyDescent="0.2">
      <c r="B754" s="6"/>
      <c r="K754" s="25"/>
      <c r="L754" s="9"/>
      <c r="M754" s="9"/>
      <c r="W754" s="9"/>
      <c r="X754" s="9"/>
      <c r="AJ754" s="9"/>
      <c r="AL754" s="9"/>
      <c r="AM754" s="9"/>
      <c r="AP754" s="9"/>
      <c r="AQ754" s="9"/>
      <c r="AW754" s="9"/>
      <c r="AX754" s="9"/>
      <c r="BA754" s="9"/>
      <c r="BB754" s="9"/>
      <c r="BH754" s="9"/>
      <c r="BI754" s="9"/>
      <c r="BL754" s="9"/>
      <c r="BM754" s="9"/>
      <c r="BS754" s="9"/>
      <c r="BT754" s="9"/>
      <c r="BW754" s="9"/>
      <c r="BX754" s="9"/>
      <c r="CD754" s="9"/>
      <c r="CE754" s="9"/>
      <c r="CH754" s="9"/>
      <c r="CI754" s="9"/>
      <c r="CO754" s="9"/>
      <c r="CP754" s="9"/>
      <c r="CS754" s="9"/>
      <c r="CT754" s="9"/>
      <c r="CZ754" s="9"/>
      <c r="DA754" s="9"/>
      <c r="DD754" s="9"/>
      <c r="DE754" s="9"/>
      <c r="DK754" s="9"/>
      <c r="DL754" s="9"/>
      <c r="DO754" s="9"/>
      <c r="DP754" s="9"/>
      <c r="DU754" s="8"/>
      <c r="DX754" s="9"/>
      <c r="EE754" s="9"/>
    </row>
    <row r="755" spans="2:135" ht="12.75" x14ac:dyDescent="0.2">
      <c r="B755" s="6"/>
      <c r="K755" s="25"/>
      <c r="L755" s="9"/>
      <c r="M755" s="9"/>
      <c r="W755" s="9"/>
      <c r="X755" s="9"/>
      <c r="AJ755" s="9"/>
      <c r="AL755" s="9"/>
      <c r="AM755" s="9"/>
      <c r="AP755" s="9"/>
      <c r="AQ755" s="9"/>
      <c r="AW755" s="9"/>
      <c r="AX755" s="9"/>
      <c r="BA755" s="9"/>
      <c r="BB755" s="9"/>
      <c r="BH755" s="9"/>
      <c r="BI755" s="9"/>
      <c r="BL755" s="9"/>
      <c r="BM755" s="9"/>
      <c r="BS755" s="9"/>
      <c r="BT755" s="9"/>
      <c r="BW755" s="9"/>
      <c r="BX755" s="9"/>
      <c r="CD755" s="9"/>
      <c r="CE755" s="9"/>
      <c r="CH755" s="9"/>
      <c r="CI755" s="9"/>
      <c r="CO755" s="9"/>
      <c r="CP755" s="9"/>
      <c r="CS755" s="9"/>
      <c r="CT755" s="9"/>
      <c r="CZ755" s="9"/>
      <c r="DA755" s="9"/>
      <c r="DD755" s="9"/>
      <c r="DE755" s="9"/>
      <c r="DK755" s="9"/>
      <c r="DL755" s="9"/>
      <c r="DO755" s="9"/>
      <c r="DP755" s="9"/>
      <c r="DU755" s="8"/>
      <c r="DX755" s="9"/>
      <c r="EE755" s="9"/>
    </row>
    <row r="756" spans="2:135" ht="12.75" x14ac:dyDescent="0.2">
      <c r="B756" s="6"/>
      <c r="K756" s="25"/>
      <c r="L756" s="9"/>
      <c r="M756" s="9"/>
      <c r="W756" s="9"/>
      <c r="X756" s="9"/>
      <c r="AJ756" s="9"/>
      <c r="AL756" s="9"/>
      <c r="AM756" s="9"/>
      <c r="AP756" s="9"/>
      <c r="AQ756" s="9"/>
      <c r="AW756" s="9"/>
      <c r="AX756" s="9"/>
      <c r="BA756" s="9"/>
      <c r="BB756" s="9"/>
      <c r="BH756" s="9"/>
      <c r="BI756" s="9"/>
      <c r="BL756" s="9"/>
      <c r="BM756" s="9"/>
      <c r="BS756" s="9"/>
      <c r="BT756" s="9"/>
      <c r="BW756" s="9"/>
      <c r="BX756" s="9"/>
      <c r="CD756" s="9"/>
      <c r="CE756" s="9"/>
      <c r="CH756" s="9"/>
      <c r="CI756" s="9"/>
      <c r="CO756" s="9"/>
      <c r="CP756" s="9"/>
      <c r="CS756" s="9"/>
      <c r="CT756" s="9"/>
      <c r="CZ756" s="9"/>
      <c r="DA756" s="9"/>
      <c r="DD756" s="9"/>
      <c r="DE756" s="9"/>
      <c r="DK756" s="9"/>
      <c r="DL756" s="9"/>
      <c r="DO756" s="9"/>
      <c r="DP756" s="9"/>
      <c r="DU756" s="8"/>
      <c r="DX756" s="9"/>
      <c r="EE756" s="9"/>
    </row>
    <row r="757" spans="2:135" ht="12.75" x14ac:dyDescent="0.2">
      <c r="B757" s="6"/>
      <c r="K757" s="25"/>
      <c r="L757" s="9"/>
      <c r="M757" s="9"/>
      <c r="W757" s="9"/>
      <c r="X757" s="9"/>
      <c r="AJ757" s="9"/>
      <c r="AL757" s="9"/>
      <c r="AM757" s="9"/>
      <c r="AP757" s="9"/>
      <c r="AQ757" s="9"/>
      <c r="AW757" s="9"/>
      <c r="AX757" s="9"/>
      <c r="BA757" s="9"/>
      <c r="BB757" s="9"/>
      <c r="BH757" s="9"/>
      <c r="BI757" s="9"/>
      <c r="BL757" s="9"/>
      <c r="BM757" s="9"/>
      <c r="BS757" s="9"/>
      <c r="BT757" s="9"/>
      <c r="BW757" s="9"/>
      <c r="BX757" s="9"/>
      <c r="CD757" s="9"/>
      <c r="CE757" s="9"/>
      <c r="CH757" s="9"/>
      <c r="CI757" s="9"/>
      <c r="CO757" s="9"/>
      <c r="CP757" s="9"/>
      <c r="CS757" s="9"/>
      <c r="CT757" s="9"/>
      <c r="CZ757" s="9"/>
      <c r="DA757" s="9"/>
      <c r="DD757" s="9"/>
      <c r="DE757" s="9"/>
      <c r="DK757" s="9"/>
      <c r="DL757" s="9"/>
      <c r="DO757" s="9"/>
      <c r="DP757" s="9"/>
      <c r="DU757" s="8"/>
      <c r="DX757" s="9"/>
      <c r="EE757" s="9"/>
    </row>
    <row r="758" spans="2:135" ht="12.75" x14ac:dyDescent="0.2">
      <c r="B758" s="6"/>
      <c r="K758" s="25"/>
      <c r="L758" s="9"/>
      <c r="M758" s="9"/>
      <c r="W758" s="9"/>
      <c r="X758" s="9"/>
      <c r="AJ758" s="9"/>
      <c r="AL758" s="9"/>
      <c r="AM758" s="9"/>
      <c r="AP758" s="9"/>
      <c r="AQ758" s="9"/>
      <c r="AW758" s="9"/>
      <c r="AX758" s="9"/>
      <c r="BA758" s="9"/>
      <c r="BB758" s="9"/>
      <c r="BH758" s="9"/>
      <c r="BI758" s="9"/>
      <c r="BL758" s="9"/>
      <c r="BM758" s="9"/>
      <c r="BS758" s="9"/>
      <c r="BT758" s="9"/>
      <c r="BW758" s="9"/>
      <c r="BX758" s="9"/>
      <c r="CD758" s="9"/>
      <c r="CE758" s="9"/>
      <c r="CH758" s="9"/>
      <c r="CI758" s="9"/>
      <c r="CO758" s="9"/>
      <c r="CP758" s="9"/>
      <c r="CS758" s="9"/>
      <c r="CT758" s="9"/>
      <c r="CZ758" s="9"/>
      <c r="DA758" s="9"/>
      <c r="DD758" s="9"/>
      <c r="DE758" s="9"/>
      <c r="DK758" s="9"/>
      <c r="DL758" s="9"/>
      <c r="DO758" s="9"/>
      <c r="DP758" s="9"/>
      <c r="DU758" s="8"/>
      <c r="DX758" s="9"/>
      <c r="EE758" s="9"/>
    </row>
    <row r="759" spans="2:135" ht="12.75" x14ac:dyDescent="0.2">
      <c r="B759" s="6"/>
      <c r="K759" s="25"/>
      <c r="L759" s="9"/>
      <c r="M759" s="9"/>
      <c r="W759" s="9"/>
      <c r="X759" s="9"/>
      <c r="AJ759" s="9"/>
      <c r="AL759" s="9"/>
      <c r="AM759" s="9"/>
      <c r="AP759" s="9"/>
      <c r="AQ759" s="9"/>
      <c r="AW759" s="9"/>
      <c r="AX759" s="9"/>
      <c r="BA759" s="9"/>
      <c r="BB759" s="9"/>
      <c r="BH759" s="9"/>
      <c r="BI759" s="9"/>
      <c r="BL759" s="9"/>
      <c r="BM759" s="9"/>
      <c r="BS759" s="9"/>
      <c r="BT759" s="9"/>
      <c r="BW759" s="9"/>
      <c r="BX759" s="9"/>
      <c r="CD759" s="9"/>
      <c r="CE759" s="9"/>
      <c r="CH759" s="9"/>
      <c r="CI759" s="9"/>
      <c r="CO759" s="9"/>
      <c r="CP759" s="9"/>
      <c r="CS759" s="9"/>
      <c r="CT759" s="9"/>
      <c r="CZ759" s="9"/>
      <c r="DA759" s="9"/>
      <c r="DD759" s="9"/>
      <c r="DE759" s="9"/>
      <c r="DK759" s="9"/>
      <c r="DL759" s="9"/>
      <c r="DO759" s="9"/>
      <c r="DP759" s="9"/>
      <c r="DU759" s="8"/>
      <c r="DX759" s="9"/>
      <c r="EE759" s="9"/>
    </row>
    <row r="760" spans="2:135" ht="12.75" x14ac:dyDescent="0.2">
      <c r="B760" s="6"/>
      <c r="K760" s="25"/>
      <c r="L760" s="9"/>
      <c r="M760" s="9"/>
      <c r="W760" s="9"/>
      <c r="X760" s="9"/>
      <c r="AJ760" s="9"/>
      <c r="AL760" s="9"/>
      <c r="AM760" s="9"/>
      <c r="AP760" s="9"/>
      <c r="AQ760" s="9"/>
      <c r="AW760" s="9"/>
      <c r="AX760" s="9"/>
      <c r="BA760" s="9"/>
      <c r="BB760" s="9"/>
      <c r="BH760" s="9"/>
      <c r="BI760" s="9"/>
      <c r="BL760" s="9"/>
      <c r="BM760" s="9"/>
      <c r="BS760" s="9"/>
      <c r="BT760" s="9"/>
      <c r="BW760" s="9"/>
      <c r="BX760" s="9"/>
      <c r="CD760" s="9"/>
      <c r="CE760" s="9"/>
      <c r="CH760" s="9"/>
      <c r="CI760" s="9"/>
      <c r="CO760" s="9"/>
      <c r="CP760" s="9"/>
      <c r="CS760" s="9"/>
      <c r="CT760" s="9"/>
      <c r="CZ760" s="9"/>
      <c r="DA760" s="9"/>
      <c r="DD760" s="9"/>
      <c r="DE760" s="9"/>
      <c r="DK760" s="9"/>
      <c r="DL760" s="9"/>
      <c r="DO760" s="9"/>
      <c r="DP760" s="9"/>
      <c r="DU760" s="8"/>
      <c r="DX760" s="9"/>
      <c r="EE760" s="9"/>
    </row>
    <row r="761" spans="2:135" ht="12.75" x14ac:dyDescent="0.2">
      <c r="B761" s="6"/>
      <c r="K761" s="25"/>
      <c r="L761" s="9"/>
      <c r="M761" s="9"/>
      <c r="W761" s="9"/>
      <c r="X761" s="9"/>
      <c r="AJ761" s="9"/>
      <c r="AL761" s="9"/>
      <c r="AM761" s="9"/>
      <c r="AP761" s="9"/>
      <c r="AQ761" s="9"/>
      <c r="AW761" s="9"/>
      <c r="AX761" s="9"/>
      <c r="BA761" s="9"/>
      <c r="BB761" s="9"/>
      <c r="BH761" s="9"/>
      <c r="BI761" s="9"/>
      <c r="BL761" s="9"/>
      <c r="BM761" s="9"/>
      <c r="BS761" s="9"/>
      <c r="BT761" s="9"/>
      <c r="BW761" s="9"/>
      <c r="BX761" s="9"/>
      <c r="CD761" s="9"/>
      <c r="CE761" s="9"/>
      <c r="CH761" s="9"/>
      <c r="CI761" s="9"/>
      <c r="CO761" s="9"/>
      <c r="CP761" s="9"/>
      <c r="CS761" s="9"/>
      <c r="CT761" s="9"/>
      <c r="CZ761" s="9"/>
      <c r="DA761" s="9"/>
      <c r="DD761" s="9"/>
      <c r="DE761" s="9"/>
      <c r="DK761" s="9"/>
      <c r="DL761" s="9"/>
      <c r="DO761" s="9"/>
      <c r="DP761" s="9"/>
      <c r="DU761" s="8"/>
      <c r="DX761" s="9"/>
      <c r="EE761" s="9"/>
    </row>
    <row r="762" spans="2:135" ht="12.75" x14ac:dyDescent="0.2">
      <c r="B762" s="6"/>
      <c r="K762" s="25"/>
      <c r="L762" s="9"/>
      <c r="M762" s="9"/>
      <c r="W762" s="9"/>
      <c r="X762" s="9"/>
      <c r="AJ762" s="9"/>
      <c r="AL762" s="9"/>
      <c r="AM762" s="9"/>
      <c r="AP762" s="9"/>
      <c r="AQ762" s="9"/>
      <c r="AW762" s="9"/>
      <c r="AX762" s="9"/>
      <c r="BA762" s="9"/>
      <c r="BB762" s="9"/>
      <c r="BH762" s="9"/>
      <c r="BI762" s="9"/>
      <c r="BL762" s="9"/>
      <c r="BM762" s="9"/>
      <c r="BS762" s="9"/>
      <c r="BT762" s="9"/>
      <c r="BW762" s="9"/>
      <c r="BX762" s="9"/>
      <c r="CD762" s="9"/>
      <c r="CE762" s="9"/>
      <c r="CH762" s="9"/>
      <c r="CI762" s="9"/>
      <c r="CO762" s="9"/>
      <c r="CP762" s="9"/>
      <c r="CS762" s="9"/>
      <c r="CT762" s="9"/>
      <c r="CZ762" s="9"/>
      <c r="DA762" s="9"/>
      <c r="DD762" s="9"/>
      <c r="DE762" s="9"/>
      <c r="DK762" s="9"/>
      <c r="DL762" s="9"/>
      <c r="DO762" s="9"/>
      <c r="DP762" s="9"/>
      <c r="DU762" s="8"/>
      <c r="DX762" s="9"/>
      <c r="EE762" s="9"/>
    </row>
    <row r="763" spans="2:135" ht="12.75" x14ac:dyDescent="0.2">
      <c r="B763" s="6"/>
      <c r="K763" s="25"/>
      <c r="L763" s="9"/>
      <c r="M763" s="9"/>
      <c r="W763" s="9"/>
      <c r="X763" s="9"/>
      <c r="AJ763" s="9"/>
      <c r="AL763" s="9"/>
      <c r="AM763" s="9"/>
      <c r="AP763" s="9"/>
      <c r="AQ763" s="9"/>
      <c r="AW763" s="9"/>
      <c r="AX763" s="9"/>
      <c r="BA763" s="9"/>
      <c r="BB763" s="9"/>
      <c r="BH763" s="9"/>
      <c r="BI763" s="9"/>
      <c r="BL763" s="9"/>
      <c r="BM763" s="9"/>
      <c r="BS763" s="9"/>
      <c r="BT763" s="9"/>
      <c r="BW763" s="9"/>
      <c r="BX763" s="9"/>
      <c r="CD763" s="9"/>
      <c r="CE763" s="9"/>
      <c r="CH763" s="9"/>
      <c r="CI763" s="9"/>
      <c r="CO763" s="9"/>
      <c r="CP763" s="9"/>
      <c r="CS763" s="9"/>
      <c r="CT763" s="9"/>
      <c r="CZ763" s="9"/>
      <c r="DA763" s="9"/>
      <c r="DD763" s="9"/>
      <c r="DE763" s="9"/>
      <c r="DK763" s="9"/>
      <c r="DL763" s="9"/>
      <c r="DO763" s="9"/>
      <c r="DP763" s="9"/>
      <c r="DU763" s="8"/>
      <c r="DX763" s="9"/>
      <c r="EE763" s="9"/>
    </row>
    <row r="764" spans="2:135" ht="12.75" x14ac:dyDescent="0.2">
      <c r="B764" s="6"/>
      <c r="K764" s="25"/>
      <c r="L764" s="9"/>
      <c r="M764" s="9"/>
      <c r="W764" s="9"/>
      <c r="X764" s="9"/>
      <c r="AJ764" s="9"/>
      <c r="AL764" s="9"/>
      <c r="AM764" s="9"/>
      <c r="AP764" s="9"/>
      <c r="AQ764" s="9"/>
      <c r="AW764" s="9"/>
      <c r="AX764" s="9"/>
      <c r="BA764" s="9"/>
      <c r="BB764" s="9"/>
      <c r="BH764" s="9"/>
      <c r="BI764" s="9"/>
      <c r="BL764" s="9"/>
      <c r="BM764" s="9"/>
      <c r="BS764" s="9"/>
      <c r="BT764" s="9"/>
      <c r="BW764" s="9"/>
      <c r="BX764" s="9"/>
      <c r="CD764" s="9"/>
      <c r="CE764" s="9"/>
      <c r="CH764" s="9"/>
      <c r="CI764" s="9"/>
      <c r="CO764" s="9"/>
      <c r="CP764" s="9"/>
      <c r="CS764" s="9"/>
      <c r="CT764" s="9"/>
      <c r="CZ764" s="9"/>
      <c r="DA764" s="9"/>
      <c r="DD764" s="9"/>
      <c r="DE764" s="9"/>
      <c r="DK764" s="9"/>
      <c r="DL764" s="9"/>
      <c r="DO764" s="9"/>
      <c r="DP764" s="9"/>
      <c r="DU764" s="8"/>
      <c r="DX764" s="9"/>
      <c r="EE764" s="9"/>
    </row>
    <row r="765" spans="2:135" ht="12.75" x14ac:dyDescent="0.2">
      <c r="B765" s="6"/>
      <c r="K765" s="25"/>
      <c r="L765" s="9"/>
      <c r="M765" s="9"/>
      <c r="W765" s="9"/>
      <c r="X765" s="9"/>
      <c r="AJ765" s="9"/>
      <c r="AL765" s="9"/>
      <c r="AM765" s="9"/>
      <c r="AP765" s="9"/>
      <c r="AQ765" s="9"/>
      <c r="AW765" s="9"/>
      <c r="AX765" s="9"/>
      <c r="BA765" s="9"/>
      <c r="BB765" s="9"/>
      <c r="BH765" s="9"/>
      <c r="BI765" s="9"/>
      <c r="BL765" s="9"/>
      <c r="BM765" s="9"/>
      <c r="BS765" s="9"/>
      <c r="BT765" s="9"/>
      <c r="BW765" s="9"/>
      <c r="BX765" s="9"/>
      <c r="CD765" s="9"/>
      <c r="CE765" s="9"/>
      <c r="CH765" s="9"/>
      <c r="CI765" s="9"/>
      <c r="CO765" s="9"/>
      <c r="CP765" s="9"/>
      <c r="CS765" s="9"/>
      <c r="CT765" s="9"/>
      <c r="CZ765" s="9"/>
      <c r="DA765" s="9"/>
      <c r="DD765" s="9"/>
      <c r="DE765" s="9"/>
      <c r="DK765" s="9"/>
      <c r="DL765" s="9"/>
      <c r="DO765" s="9"/>
      <c r="DP765" s="9"/>
      <c r="DU765" s="8"/>
      <c r="DX765" s="9"/>
      <c r="EE765" s="9"/>
    </row>
    <row r="766" spans="2:135" ht="12.75" x14ac:dyDescent="0.2">
      <c r="B766" s="6"/>
      <c r="K766" s="25"/>
      <c r="L766" s="9"/>
      <c r="M766" s="9"/>
      <c r="W766" s="9"/>
      <c r="X766" s="9"/>
      <c r="AJ766" s="9"/>
      <c r="AL766" s="9"/>
      <c r="AM766" s="9"/>
      <c r="AP766" s="9"/>
      <c r="AQ766" s="9"/>
      <c r="AW766" s="9"/>
      <c r="AX766" s="9"/>
      <c r="BA766" s="9"/>
      <c r="BB766" s="9"/>
      <c r="BH766" s="9"/>
      <c r="BI766" s="9"/>
      <c r="BL766" s="9"/>
      <c r="BM766" s="9"/>
      <c r="BS766" s="9"/>
      <c r="BT766" s="9"/>
      <c r="BW766" s="9"/>
      <c r="BX766" s="9"/>
      <c r="CD766" s="9"/>
      <c r="CE766" s="9"/>
      <c r="CH766" s="9"/>
      <c r="CI766" s="9"/>
      <c r="CO766" s="9"/>
      <c r="CP766" s="9"/>
      <c r="CS766" s="9"/>
      <c r="CT766" s="9"/>
      <c r="CZ766" s="9"/>
      <c r="DA766" s="9"/>
      <c r="DD766" s="9"/>
      <c r="DE766" s="9"/>
      <c r="DK766" s="9"/>
      <c r="DL766" s="9"/>
      <c r="DO766" s="9"/>
      <c r="DP766" s="9"/>
      <c r="DU766" s="8"/>
      <c r="DX766" s="9"/>
      <c r="EE766" s="9"/>
    </row>
    <row r="767" spans="2:135" ht="12.75" x14ac:dyDescent="0.2">
      <c r="B767" s="6"/>
      <c r="K767" s="25"/>
      <c r="L767" s="9"/>
      <c r="M767" s="9"/>
      <c r="W767" s="9"/>
      <c r="X767" s="9"/>
      <c r="AJ767" s="9"/>
      <c r="AL767" s="9"/>
      <c r="AM767" s="9"/>
      <c r="AP767" s="9"/>
      <c r="AQ767" s="9"/>
      <c r="AW767" s="9"/>
      <c r="AX767" s="9"/>
      <c r="BA767" s="9"/>
      <c r="BB767" s="9"/>
      <c r="BH767" s="9"/>
      <c r="BI767" s="9"/>
      <c r="BL767" s="9"/>
      <c r="BM767" s="9"/>
      <c r="BS767" s="9"/>
      <c r="BT767" s="9"/>
      <c r="BW767" s="9"/>
      <c r="BX767" s="9"/>
      <c r="CD767" s="9"/>
      <c r="CE767" s="9"/>
      <c r="CH767" s="9"/>
      <c r="CI767" s="9"/>
      <c r="CO767" s="9"/>
      <c r="CP767" s="9"/>
      <c r="CS767" s="9"/>
      <c r="CT767" s="9"/>
      <c r="CZ767" s="9"/>
      <c r="DA767" s="9"/>
      <c r="DD767" s="9"/>
      <c r="DE767" s="9"/>
      <c r="DK767" s="9"/>
      <c r="DL767" s="9"/>
      <c r="DO767" s="9"/>
      <c r="DP767" s="9"/>
      <c r="DU767" s="8"/>
      <c r="DX767" s="9"/>
      <c r="EE767" s="9"/>
    </row>
    <row r="768" spans="2:135" ht="12.75" x14ac:dyDescent="0.2">
      <c r="B768" s="6"/>
      <c r="K768" s="25"/>
      <c r="L768" s="9"/>
      <c r="M768" s="9"/>
      <c r="W768" s="9"/>
      <c r="X768" s="9"/>
      <c r="AJ768" s="9"/>
      <c r="AL768" s="9"/>
      <c r="AM768" s="9"/>
      <c r="AP768" s="9"/>
      <c r="AQ768" s="9"/>
      <c r="AW768" s="9"/>
      <c r="AX768" s="9"/>
      <c r="BA768" s="9"/>
      <c r="BB768" s="9"/>
      <c r="BH768" s="9"/>
      <c r="BI768" s="9"/>
      <c r="BL768" s="9"/>
      <c r="BM768" s="9"/>
      <c r="BS768" s="9"/>
      <c r="BT768" s="9"/>
      <c r="BW768" s="9"/>
      <c r="BX768" s="9"/>
      <c r="CD768" s="9"/>
      <c r="CE768" s="9"/>
      <c r="CH768" s="9"/>
      <c r="CI768" s="9"/>
      <c r="CO768" s="9"/>
      <c r="CP768" s="9"/>
      <c r="CS768" s="9"/>
      <c r="CT768" s="9"/>
      <c r="CZ768" s="9"/>
      <c r="DA768" s="9"/>
      <c r="DD768" s="9"/>
      <c r="DE768" s="9"/>
      <c r="DK768" s="9"/>
      <c r="DL768" s="9"/>
      <c r="DO768" s="9"/>
      <c r="DP768" s="9"/>
      <c r="DU768" s="8"/>
      <c r="DX768" s="9"/>
      <c r="EE768" s="9"/>
    </row>
    <row r="769" spans="2:135" ht="12.75" x14ac:dyDescent="0.2">
      <c r="B769" s="6"/>
      <c r="K769" s="25"/>
      <c r="L769" s="9"/>
      <c r="M769" s="9"/>
      <c r="W769" s="9"/>
      <c r="X769" s="9"/>
      <c r="AJ769" s="9"/>
      <c r="AL769" s="9"/>
      <c r="AM769" s="9"/>
      <c r="AP769" s="9"/>
      <c r="AQ769" s="9"/>
      <c r="AW769" s="9"/>
      <c r="AX769" s="9"/>
      <c r="BA769" s="9"/>
      <c r="BB769" s="9"/>
      <c r="BH769" s="9"/>
      <c r="BI769" s="9"/>
      <c r="BL769" s="9"/>
      <c r="BM769" s="9"/>
      <c r="BS769" s="9"/>
      <c r="BT769" s="9"/>
      <c r="BW769" s="9"/>
      <c r="BX769" s="9"/>
      <c r="CD769" s="9"/>
      <c r="CE769" s="9"/>
      <c r="CH769" s="9"/>
      <c r="CI769" s="9"/>
      <c r="CO769" s="9"/>
      <c r="CP769" s="9"/>
      <c r="CS769" s="9"/>
      <c r="CT769" s="9"/>
      <c r="CZ769" s="9"/>
      <c r="DA769" s="9"/>
      <c r="DD769" s="9"/>
      <c r="DE769" s="9"/>
      <c r="DK769" s="9"/>
      <c r="DL769" s="9"/>
      <c r="DO769" s="9"/>
      <c r="DP769" s="9"/>
      <c r="DU769" s="8"/>
      <c r="DX769" s="9"/>
      <c r="EE769" s="9"/>
    </row>
    <row r="770" spans="2:135" ht="12.75" x14ac:dyDescent="0.2">
      <c r="B770" s="6"/>
      <c r="K770" s="25"/>
      <c r="L770" s="9"/>
      <c r="M770" s="9"/>
      <c r="W770" s="9"/>
      <c r="X770" s="9"/>
      <c r="AJ770" s="9"/>
      <c r="AL770" s="9"/>
      <c r="AM770" s="9"/>
      <c r="AP770" s="9"/>
      <c r="AQ770" s="9"/>
      <c r="AW770" s="9"/>
      <c r="AX770" s="9"/>
      <c r="BA770" s="9"/>
      <c r="BB770" s="9"/>
      <c r="BH770" s="9"/>
      <c r="BI770" s="9"/>
      <c r="BL770" s="9"/>
      <c r="BM770" s="9"/>
      <c r="BS770" s="9"/>
      <c r="BT770" s="9"/>
      <c r="BW770" s="9"/>
      <c r="BX770" s="9"/>
      <c r="CD770" s="9"/>
      <c r="CE770" s="9"/>
      <c r="CH770" s="9"/>
      <c r="CI770" s="9"/>
      <c r="CO770" s="9"/>
      <c r="CP770" s="9"/>
      <c r="CS770" s="9"/>
      <c r="CT770" s="9"/>
      <c r="CZ770" s="9"/>
      <c r="DA770" s="9"/>
      <c r="DD770" s="9"/>
      <c r="DE770" s="9"/>
      <c r="DK770" s="9"/>
      <c r="DL770" s="9"/>
      <c r="DO770" s="9"/>
      <c r="DP770" s="9"/>
      <c r="DU770" s="8"/>
      <c r="DX770" s="9"/>
      <c r="EE770" s="9"/>
    </row>
    <row r="771" spans="2:135" ht="12.75" x14ac:dyDescent="0.2">
      <c r="B771" s="6"/>
      <c r="K771" s="25"/>
      <c r="L771" s="9"/>
      <c r="M771" s="9"/>
      <c r="W771" s="9"/>
      <c r="X771" s="9"/>
      <c r="AJ771" s="9"/>
      <c r="AL771" s="9"/>
      <c r="AM771" s="9"/>
      <c r="AP771" s="9"/>
      <c r="AQ771" s="9"/>
      <c r="AW771" s="9"/>
      <c r="AX771" s="9"/>
      <c r="BA771" s="9"/>
      <c r="BB771" s="9"/>
      <c r="BH771" s="9"/>
      <c r="BI771" s="9"/>
      <c r="BL771" s="9"/>
      <c r="BM771" s="9"/>
      <c r="BS771" s="9"/>
      <c r="BT771" s="9"/>
      <c r="BW771" s="9"/>
      <c r="BX771" s="9"/>
      <c r="CD771" s="9"/>
      <c r="CE771" s="9"/>
      <c r="CH771" s="9"/>
      <c r="CI771" s="9"/>
      <c r="CO771" s="9"/>
      <c r="CP771" s="9"/>
      <c r="CS771" s="9"/>
      <c r="CT771" s="9"/>
      <c r="CZ771" s="9"/>
      <c r="DA771" s="9"/>
      <c r="DD771" s="9"/>
      <c r="DE771" s="9"/>
      <c r="DK771" s="9"/>
      <c r="DL771" s="9"/>
      <c r="DO771" s="9"/>
      <c r="DP771" s="9"/>
      <c r="DU771" s="8"/>
      <c r="DX771" s="9"/>
      <c r="EE771" s="9"/>
    </row>
    <row r="772" spans="2:135" ht="12.75" x14ac:dyDescent="0.2">
      <c r="B772" s="6"/>
      <c r="K772" s="25"/>
      <c r="L772" s="9"/>
      <c r="M772" s="9"/>
      <c r="W772" s="9"/>
      <c r="X772" s="9"/>
      <c r="AJ772" s="9"/>
      <c r="AL772" s="9"/>
      <c r="AM772" s="9"/>
      <c r="AP772" s="9"/>
      <c r="AQ772" s="9"/>
      <c r="AW772" s="9"/>
      <c r="AX772" s="9"/>
      <c r="BA772" s="9"/>
      <c r="BB772" s="9"/>
      <c r="BH772" s="9"/>
      <c r="BI772" s="9"/>
      <c r="BL772" s="9"/>
      <c r="BM772" s="9"/>
      <c r="BS772" s="9"/>
      <c r="BT772" s="9"/>
      <c r="BW772" s="9"/>
      <c r="BX772" s="9"/>
      <c r="CD772" s="9"/>
      <c r="CE772" s="9"/>
      <c r="CH772" s="9"/>
      <c r="CI772" s="9"/>
      <c r="CO772" s="9"/>
      <c r="CP772" s="9"/>
      <c r="CS772" s="9"/>
      <c r="CT772" s="9"/>
      <c r="CZ772" s="9"/>
      <c r="DA772" s="9"/>
      <c r="DD772" s="9"/>
      <c r="DE772" s="9"/>
      <c r="DK772" s="9"/>
      <c r="DL772" s="9"/>
      <c r="DO772" s="9"/>
      <c r="DP772" s="9"/>
      <c r="DU772" s="8"/>
      <c r="DX772" s="9"/>
      <c r="EE772" s="9"/>
    </row>
    <row r="773" spans="2:135" ht="12.75" x14ac:dyDescent="0.2">
      <c r="B773" s="6"/>
      <c r="K773" s="25"/>
      <c r="L773" s="9"/>
      <c r="M773" s="9"/>
      <c r="W773" s="9"/>
      <c r="X773" s="9"/>
      <c r="AJ773" s="9"/>
      <c r="AL773" s="9"/>
      <c r="AM773" s="9"/>
      <c r="AP773" s="9"/>
      <c r="AQ773" s="9"/>
      <c r="AW773" s="9"/>
      <c r="AX773" s="9"/>
      <c r="BA773" s="9"/>
      <c r="BB773" s="9"/>
      <c r="BH773" s="9"/>
      <c r="BI773" s="9"/>
      <c r="BL773" s="9"/>
      <c r="BM773" s="9"/>
      <c r="BS773" s="9"/>
      <c r="BT773" s="9"/>
      <c r="BW773" s="9"/>
      <c r="BX773" s="9"/>
      <c r="CD773" s="9"/>
      <c r="CE773" s="9"/>
      <c r="CH773" s="9"/>
      <c r="CI773" s="9"/>
      <c r="CO773" s="9"/>
      <c r="CP773" s="9"/>
      <c r="CS773" s="9"/>
      <c r="CT773" s="9"/>
      <c r="CZ773" s="9"/>
      <c r="DA773" s="9"/>
      <c r="DD773" s="9"/>
      <c r="DE773" s="9"/>
      <c r="DK773" s="9"/>
      <c r="DL773" s="9"/>
      <c r="DO773" s="9"/>
      <c r="DP773" s="9"/>
      <c r="DU773" s="8"/>
      <c r="DX773" s="9"/>
      <c r="EE773" s="9"/>
    </row>
    <row r="774" spans="2:135" ht="12.75" x14ac:dyDescent="0.2">
      <c r="B774" s="6"/>
      <c r="K774" s="25"/>
      <c r="L774" s="9"/>
      <c r="M774" s="9"/>
      <c r="W774" s="9"/>
      <c r="X774" s="9"/>
      <c r="AJ774" s="9"/>
      <c r="AL774" s="9"/>
      <c r="AM774" s="9"/>
      <c r="AP774" s="9"/>
      <c r="AQ774" s="9"/>
      <c r="AW774" s="9"/>
      <c r="AX774" s="9"/>
      <c r="BA774" s="9"/>
      <c r="BB774" s="9"/>
      <c r="BH774" s="9"/>
      <c r="BI774" s="9"/>
      <c r="BL774" s="9"/>
      <c r="BM774" s="9"/>
      <c r="BS774" s="9"/>
      <c r="BT774" s="9"/>
      <c r="BW774" s="9"/>
      <c r="BX774" s="9"/>
      <c r="CD774" s="9"/>
      <c r="CE774" s="9"/>
      <c r="CH774" s="9"/>
      <c r="CI774" s="9"/>
      <c r="CO774" s="9"/>
      <c r="CP774" s="9"/>
      <c r="CS774" s="9"/>
      <c r="CT774" s="9"/>
      <c r="CZ774" s="9"/>
      <c r="DA774" s="9"/>
      <c r="DD774" s="9"/>
      <c r="DE774" s="9"/>
      <c r="DK774" s="9"/>
      <c r="DL774" s="9"/>
      <c r="DO774" s="9"/>
      <c r="DP774" s="9"/>
      <c r="DU774" s="8"/>
      <c r="DX774" s="9"/>
      <c r="EE774" s="9"/>
    </row>
    <row r="775" spans="2:135" ht="12.75" x14ac:dyDescent="0.2">
      <c r="B775" s="6"/>
      <c r="K775" s="25"/>
      <c r="L775" s="9"/>
      <c r="M775" s="9"/>
      <c r="W775" s="9"/>
      <c r="X775" s="9"/>
      <c r="AJ775" s="9"/>
      <c r="AL775" s="9"/>
      <c r="AM775" s="9"/>
      <c r="AP775" s="9"/>
      <c r="AQ775" s="9"/>
      <c r="AW775" s="9"/>
      <c r="AX775" s="9"/>
      <c r="BA775" s="9"/>
      <c r="BB775" s="9"/>
      <c r="BH775" s="9"/>
      <c r="BI775" s="9"/>
      <c r="BL775" s="9"/>
      <c r="BM775" s="9"/>
      <c r="BS775" s="9"/>
      <c r="BT775" s="9"/>
      <c r="BW775" s="9"/>
      <c r="BX775" s="9"/>
      <c r="CD775" s="9"/>
      <c r="CE775" s="9"/>
      <c r="CH775" s="9"/>
      <c r="CI775" s="9"/>
      <c r="CO775" s="9"/>
      <c r="CP775" s="9"/>
      <c r="CS775" s="9"/>
      <c r="CT775" s="9"/>
      <c r="CZ775" s="9"/>
      <c r="DA775" s="9"/>
      <c r="DD775" s="9"/>
      <c r="DE775" s="9"/>
      <c r="DK775" s="9"/>
      <c r="DL775" s="9"/>
      <c r="DO775" s="9"/>
      <c r="DP775" s="9"/>
      <c r="DU775" s="8"/>
      <c r="DX775" s="9"/>
      <c r="EE775" s="9"/>
    </row>
    <row r="776" spans="2:135" ht="12.75" x14ac:dyDescent="0.2">
      <c r="B776" s="6"/>
      <c r="K776" s="25"/>
      <c r="L776" s="9"/>
      <c r="M776" s="9"/>
      <c r="W776" s="9"/>
      <c r="X776" s="9"/>
      <c r="AJ776" s="9"/>
      <c r="AL776" s="9"/>
      <c r="AM776" s="9"/>
      <c r="AP776" s="9"/>
      <c r="AQ776" s="9"/>
      <c r="AW776" s="9"/>
      <c r="AX776" s="9"/>
      <c r="BA776" s="9"/>
      <c r="BB776" s="9"/>
      <c r="BH776" s="9"/>
      <c r="BI776" s="9"/>
      <c r="BL776" s="9"/>
      <c r="BM776" s="9"/>
      <c r="BS776" s="9"/>
      <c r="BT776" s="9"/>
      <c r="BW776" s="9"/>
      <c r="BX776" s="9"/>
      <c r="CD776" s="9"/>
      <c r="CE776" s="9"/>
      <c r="CH776" s="9"/>
      <c r="CI776" s="9"/>
      <c r="CO776" s="9"/>
      <c r="CP776" s="9"/>
      <c r="CS776" s="9"/>
      <c r="CT776" s="9"/>
      <c r="CZ776" s="9"/>
      <c r="DA776" s="9"/>
      <c r="DD776" s="9"/>
      <c r="DE776" s="9"/>
      <c r="DK776" s="9"/>
      <c r="DL776" s="9"/>
      <c r="DO776" s="9"/>
      <c r="DP776" s="9"/>
      <c r="DU776" s="8"/>
      <c r="DX776" s="9"/>
      <c r="EE776" s="9"/>
    </row>
    <row r="777" spans="2:135" ht="12.75" x14ac:dyDescent="0.2">
      <c r="B777" s="6"/>
      <c r="K777" s="25"/>
      <c r="L777" s="9"/>
      <c r="M777" s="9"/>
      <c r="W777" s="9"/>
      <c r="X777" s="9"/>
      <c r="AJ777" s="9"/>
      <c r="AL777" s="9"/>
      <c r="AM777" s="9"/>
      <c r="AP777" s="9"/>
      <c r="AQ777" s="9"/>
      <c r="AW777" s="9"/>
      <c r="AX777" s="9"/>
      <c r="BA777" s="9"/>
      <c r="BB777" s="9"/>
      <c r="BH777" s="9"/>
      <c r="BI777" s="9"/>
      <c r="BL777" s="9"/>
      <c r="BM777" s="9"/>
      <c r="BS777" s="9"/>
      <c r="BT777" s="9"/>
      <c r="BW777" s="9"/>
      <c r="BX777" s="9"/>
      <c r="CD777" s="9"/>
      <c r="CE777" s="9"/>
      <c r="CH777" s="9"/>
      <c r="CI777" s="9"/>
      <c r="CO777" s="9"/>
      <c r="CP777" s="9"/>
      <c r="CS777" s="9"/>
      <c r="CT777" s="9"/>
      <c r="CZ777" s="9"/>
      <c r="DA777" s="9"/>
      <c r="DD777" s="9"/>
      <c r="DE777" s="9"/>
      <c r="DK777" s="9"/>
      <c r="DL777" s="9"/>
      <c r="DO777" s="9"/>
      <c r="DP777" s="9"/>
      <c r="DU777" s="8"/>
      <c r="DX777" s="9"/>
      <c r="EE777" s="9"/>
    </row>
    <row r="778" spans="2:135" ht="12.75" x14ac:dyDescent="0.2">
      <c r="B778" s="6"/>
      <c r="K778" s="25"/>
      <c r="L778" s="9"/>
      <c r="M778" s="9"/>
      <c r="W778" s="9"/>
      <c r="X778" s="9"/>
      <c r="AJ778" s="9"/>
      <c r="AL778" s="9"/>
      <c r="AM778" s="9"/>
      <c r="AP778" s="9"/>
      <c r="AQ778" s="9"/>
      <c r="AW778" s="9"/>
      <c r="AX778" s="9"/>
      <c r="BA778" s="9"/>
      <c r="BB778" s="9"/>
      <c r="BH778" s="9"/>
      <c r="BI778" s="9"/>
      <c r="BL778" s="9"/>
      <c r="BM778" s="9"/>
      <c r="BS778" s="9"/>
      <c r="BT778" s="9"/>
      <c r="BW778" s="9"/>
      <c r="BX778" s="9"/>
      <c r="CD778" s="9"/>
      <c r="CE778" s="9"/>
      <c r="CH778" s="9"/>
      <c r="CI778" s="9"/>
      <c r="CO778" s="9"/>
      <c r="CP778" s="9"/>
      <c r="CS778" s="9"/>
      <c r="CT778" s="9"/>
      <c r="CZ778" s="9"/>
      <c r="DA778" s="9"/>
      <c r="DD778" s="9"/>
      <c r="DE778" s="9"/>
      <c r="DK778" s="9"/>
      <c r="DL778" s="9"/>
      <c r="DO778" s="9"/>
      <c r="DP778" s="9"/>
      <c r="DU778" s="8"/>
      <c r="DX778" s="9"/>
      <c r="EE778" s="9"/>
    </row>
    <row r="779" spans="2:135" ht="12.75" x14ac:dyDescent="0.2">
      <c r="B779" s="6"/>
      <c r="K779" s="25"/>
      <c r="L779" s="9"/>
      <c r="M779" s="9"/>
      <c r="W779" s="9"/>
      <c r="X779" s="9"/>
      <c r="AJ779" s="9"/>
      <c r="AL779" s="9"/>
      <c r="AM779" s="9"/>
      <c r="AP779" s="9"/>
      <c r="AQ779" s="9"/>
      <c r="AW779" s="9"/>
      <c r="AX779" s="9"/>
      <c r="BA779" s="9"/>
      <c r="BB779" s="9"/>
      <c r="BH779" s="9"/>
      <c r="BI779" s="9"/>
      <c r="BL779" s="9"/>
      <c r="BM779" s="9"/>
      <c r="BS779" s="9"/>
      <c r="BT779" s="9"/>
      <c r="BW779" s="9"/>
      <c r="BX779" s="9"/>
      <c r="CD779" s="9"/>
      <c r="CE779" s="9"/>
      <c r="CH779" s="9"/>
      <c r="CI779" s="9"/>
      <c r="CO779" s="9"/>
      <c r="CP779" s="9"/>
      <c r="CS779" s="9"/>
      <c r="CT779" s="9"/>
      <c r="CZ779" s="9"/>
      <c r="DA779" s="9"/>
      <c r="DD779" s="9"/>
      <c r="DE779" s="9"/>
      <c r="DK779" s="9"/>
      <c r="DL779" s="9"/>
      <c r="DO779" s="9"/>
      <c r="DP779" s="9"/>
      <c r="DU779" s="8"/>
      <c r="DX779" s="9"/>
      <c r="EE779" s="9"/>
    </row>
    <row r="780" spans="2:135" ht="12.75" x14ac:dyDescent="0.2">
      <c r="B780" s="6"/>
      <c r="K780" s="25"/>
      <c r="L780" s="9"/>
      <c r="M780" s="9"/>
      <c r="W780" s="9"/>
      <c r="X780" s="9"/>
      <c r="AJ780" s="9"/>
      <c r="AL780" s="9"/>
      <c r="AM780" s="9"/>
      <c r="AP780" s="9"/>
      <c r="AQ780" s="9"/>
      <c r="AW780" s="9"/>
      <c r="AX780" s="9"/>
      <c r="BA780" s="9"/>
      <c r="BB780" s="9"/>
      <c r="BH780" s="9"/>
      <c r="BI780" s="9"/>
      <c r="BL780" s="9"/>
      <c r="BM780" s="9"/>
      <c r="BS780" s="9"/>
      <c r="BT780" s="9"/>
      <c r="BW780" s="9"/>
      <c r="BX780" s="9"/>
      <c r="CD780" s="9"/>
      <c r="CE780" s="9"/>
      <c r="CH780" s="9"/>
      <c r="CI780" s="9"/>
      <c r="CO780" s="9"/>
      <c r="CP780" s="9"/>
      <c r="CS780" s="9"/>
      <c r="CT780" s="9"/>
      <c r="CZ780" s="9"/>
      <c r="DA780" s="9"/>
      <c r="DD780" s="9"/>
      <c r="DE780" s="9"/>
      <c r="DK780" s="9"/>
      <c r="DL780" s="9"/>
      <c r="DO780" s="9"/>
      <c r="DP780" s="9"/>
      <c r="DU780" s="8"/>
      <c r="DX780" s="9"/>
      <c r="EE780" s="9"/>
    </row>
    <row r="781" spans="2:135" ht="12.75" x14ac:dyDescent="0.2">
      <c r="B781" s="6"/>
      <c r="K781" s="25"/>
      <c r="L781" s="9"/>
      <c r="M781" s="9"/>
      <c r="W781" s="9"/>
      <c r="X781" s="9"/>
      <c r="AJ781" s="9"/>
      <c r="AL781" s="9"/>
      <c r="AM781" s="9"/>
      <c r="AP781" s="9"/>
      <c r="AQ781" s="9"/>
      <c r="AW781" s="9"/>
      <c r="AX781" s="9"/>
      <c r="BA781" s="9"/>
      <c r="BB781" s="9"/>
      <c r="BH781" s="9"/>
      <c r="BI781" s="9"/>
      <c r="BL781" s="9"/>
      <c r="BM781" s="9"/>
      <c r="BS781" s="9"/>
      <c r="BT781" s="9"/>
      <c r="BW781" s="9"/>
      <c r="BX781" s="9"/>
      <c r="CD781" s="9"/>
      <c r="CE781" s="9"/>
      <c r="CH781" s="9"/>
      <c r="CI781" s="9"/>
      <c r="CO781" s="9"/>
      <c r="CP781" s="9"/>
      <c r="CS781" s="9"/>
      <c r="CT781" s="9"/>
      <c r="CZ781" s="9"/>
      <c r="DA781" s="9"/>
      <c r="DD781" s="9"/>
      <c r="DE781" s="9"/>
      <c r="DK781" s="9"/>
      <c r="DL781" s="9"/>
      <c r="DO781" s="9"/>
      <c r="DP781" s="9"/>
      <c r="DU781" s="8"/>
      <c r="DX781" s="9"/>
      <c r="EE781" s="9"/>
    </row>
    <row r="782" spans="2:135" ht="12.75" x14ac:dyDescent="0.2">
      <c r="B782" s="6"/>
      <c r="K782" s="25"/>
      <c r="L782" s="9"/>
      <c r="M782" s="9"/>
      <c r="W782" s="9"/>
      <c r="X782" s="9"/>
      <c r="AJ782" s="9"/>
      <c r="AL782" s="9"/>
      <c r="AM782" s="9"/>
      <c r="AP782" s="9"/>
      <c r="AQ782" s="9"/>
      <c r="AW782" s="9"/>
      <c r="AX782" s="9"/>
      <c r="BA782" s="9"/>
      <c r="BB782" s="9"/>
      <c r="BH782" s="9"/>
      <c r="BI782" s="9"/>
      <c r="BL782" s="9"/>
      <c r="BM782" s="9"/>
      <c r="BS782" s="9"/>
      <c r="BT782" s="9"/>
      <c r="BW782" s="9"/>
      <c r="BX782" s="9"/>
      <c r="CD782" s="9"/>
      <c r="CE782" s="9"/>
      <c r="CH782" s="9"/>
      <c r="CI782" s="9"/>
      <c r="CO782" s="9"/>
      <c r="CP782" s="9"/>
      <c r="CS782" s="9"/>
      <c r="CT782" s="9"/>
      <c r="CZ782" s="9"/>
      <c r="DA782" s="9"/>
      <c r="DD782" s="9"/>
      <c r="DE782" s="9"/>
      <c r="DK782" s="9"/>
      <c r="DL782" s="9"/>
      <c r="DO782" s="9"/>
      <c r="DP782" s="9"/>
      <c r="DU782" s="8"/>
      <c r="DX782" s="9"/>
      <c r="EE782" s="9"/>
    </row>
    <row r="783" spans="2:135" ht="12.75" x14ac:dyDescent="0.2">
      <c r="B783" s="6"/>
      <c r="K783" s="25"/>
      <c r="L783" s="9"/>
      <c r="M783" s="9"/>
      <c r="W783" s="9"/>
      <c r="X783" s="9"/>
      <c r="AJ783" s="9"/>
      <c r="AL783" s="9"/>
      <c r="AM783" s="9"/>
      <c r="AP783" s="9"/>
      <c r="AQ783" s="9"/>
      <c r="AW783" s="9"/>
      <c r="AX783" s="9"/>
      <c r="BA783" s="9"/>
      <c r="BB783" s="9"/>
      <c r="BH783" s="9"/>
      <c r="BI783" s="9"/>
      <c r="BL783" s="9"/>
      <c r="BM783" s="9"/>
      <c r="BS783" s="9"/>
      <c r="BT783" s="9"/>
      <c r="BW783" s="9"/>
      <c r="BX783" s="9"/>
      <c r="CD783" s="9"/>
      <c r="CE783" s="9"/>
      <c r="CH783" s="9"/>
      <c r="CI783" s="9"/>
      <c r="CO783" s="9"/>
      <c r="CP783" s="9"/>
      <c r="CS783" s="9"/>
      <c r="CT783" s="9"/>
      <c r="CZ783" s="9"/>
      <c r="DA783" s="9"/>
      <c r="DD783" s="9"/>
      <c r="DE783" s="9"/>
      <c r="DK783" s="9"/>
      <c r="DL783" s="9"/>
      <c r="DO783" s="9"/>
      <c r="DP783" s="9"/>
      <c r="DU783" s="8"/>
      <c r="DX783" s="9"/>
      <c r="EE783" s="9"/>
    </row>
    <row r="784" spans="2:135" ht="12.75" x14ac:dyDescent="0.2">
      <c r="B784" s="6"/>
      <c r="K784" s="25"/>
      <c r="L784" s="9"/>
      <c r="M784" s="9"/>
      <c r="W784" s="9"/>
      <c r="X784" s="9"/>
      <c r="AJ784" s="9"/>
      <c r="AL784" s="9"/>
      <c r="AM784" s="9"/>
      <c r="AP784" s="9"/>
      <c r="AQ784" s="9"/>
      <c r="AW784" s="9"/>
      <c r="AX784" s="9"/>
      <c r="BA784" s="9"/>
      <c r="BB784" s="9"/>
      <c r="BH784" s="9"/>
      <c r="BI784" s="9"/>
      <c r="BL784" s="9"/>
      <c r="BM784" s="9"/>
      <c r="BS784" s="9"/>
      <c r="BT784" s="9"/>
      <c r="BW784" s="9"/>
      <c r="BX784" s="9"/>
      <c r="CD784" s="9"/>
      <c r="CE784" s="9"/>
      <c r="CH784" s="9"/>
      <c r="CI784" s="9"/>
      <c r="CO784" s="9"/>
      <c r="CP784" s="9"/>
      <c r="CS784" s="9"/>
      <c r="CT784" s="9"/>
      <c r="CZ784" s="9"/>
      <c r="DA784" s="9"/>
      <c r="DD784" s="9"/>
      <c r="DE784" s="9"/>
      <c r="DK784" s="9"/>
      <c r="DL784" s="9"/>
      <c r="DO784" s="9"/>
      <c r="DP784" s="9"/>
      <c r="DU784" s="8"/>
      <c r="DX784" s="9"/>
      <c r="EE784" s="9"/>
    </row>
    <row r="785" spans="2:135" ht="12.75" x14ac:dyDescent="0.2">
      <c r="B785" s="6"/>
      <c r="K785" s="25"/>
      <c r="L785" s="9"/>
      <c r="M785" s="9"/>
      <c r="W785" s="9"/>
      <c r="X785" s="9"/>
      <c r="AJ785" s="9"/>
      <c r="AL785" s="9"/>
      <c r="AM785" s="9"/>
      <c r="AP785" s="9"/>
      <c r="AQ785" s="9"/>
      <c r="AW785" s="9"/>
      <c r="AX785" s="9"/>
      <c r="BA785" s="9"/>
      <c r="BB785" s="9"/>
      <c r="BH785" s="9"/>
      <c r="BI785" s="9"/>
      <c r="BL785" s="9"/>
      <c r="BM785" s="9"/>
      <c r="BS785" s="9"/>
      <c r="BT785" s="9"/>
      <c r="BW785" s="9"/>
      <c r="BX785" s="9"/>
      <c r="CD785" s="9"/>
      <c r="CE785" s="9"/>
      <c r="CH785" s="9"/>
      <c r="CI785" s="9"/>
      <c r="CO785" s="9"/>
      <c r="CP785" s="9"/>
      <c r="CS785" s="9"/>
      <c r="CT785" s="9"/>
      <c r="CZ785" s="9"/>
      <c r="DA785" s="9"/>
      <c r="DD785" s="9"/>
      <c r="DE785" s="9"/>
      <c r="DK785" s="9"/>
      <c r="DL785" s="9"/>
      <c r="DO785" s="9"/>
      <c r="DP785" s="9"/>
      <c r="DU785" s="8"/>
      <c r="DX785" s="9"/>
      <c r="EE785" s="9"/>
    </row>
    <row r="786" spans="2:135" ht="12.75" x14ac:dyDescent="0.2">
      <c r="B786" s="6"/>
      <c r="K786" s="25"/>
      <c r="L786" s="9"/>
      <c r="M786" s="9"/>
      <c r="W786" s="9"/>
      <c r="X786" s="9"/>
      <c r="AJ786" s="9"/>
      <c r="AL786" s="9"/>
      <c r="AM786" s="9"/>
      <c r="AP786" s="9"/>
      <c r="AQ786" s="9"/>
      <c r="AW786" s="9"/>
      <c r="AX786" s="9"/>
      <c r="BA786" s="9"/>
      <c r="BB786" s="9"/>
      <c r="BH786" s="9"/>
      <c r="BI786" s="9"/>
      <c r="BL786" s="9"/>
      <c r="BM786" s="9"/>
      <c r="BS786" s="9"/>
      <c r="BT786" s="9"/>
      <c r="BW786" s="9"/>
      <c r="BX786" s="9"/>
      <c r="CD786" s="9"/>
      <c r="CE786" s="9"/>
      <c r="CH786" s="9"/>
      <c r="CI786" s="9"/>
      <c r="CO786" s="9"/>
      <c r="CP786" s="9"/>
      <c r="CS786" s="9"/>
      <c r="CT786" s="9"/>
      <c r="CZ786" s="9"/>
      <c r="DA786" s="9"/>
      <c r="DD786" s="9"/>
      <c r="DE786" s="9"/>
      <c r="DK786" s="9"/>
      <c r="DL786" s="9"/>
      <c r="DO786" s="9"/>
      <c r="DP786" s="9"/>
      <c r="DU786" s="8"/>
      <c r="DX786" s="9"/>
      <c r="EE786" s="9"/>
    </row>
    <row r="787" spans="2:135" ht="12.75" x14ac:dyDescent="0.2">
      <c r="B787" s="6"/>
      <c r="K787" s="25"/>
      <c r="L787" s="9"/>
      <c r="M787" s="9"/>
      <c r="W787" s="9"/>
      <c r="X787" s="9"/>
      <c r="AJ787" s="9"/>
      <c r="AL787" s="9"/>
      <c r="AM787" s="9"/>
      <c r="AP787" s="9"/>
      <c r="AQ787" s="9"/>
      <c r="AW787" s="9"/>
      <c r="AX787" s="9"/>
      <c r="BA787" s="9"/>
      <c r="BB787" s="9"/>
      <c r="BH787" s="9"/>
      <c r="BI787" s="9"/>
      <c r="BL787" s="9"/>
      <c r="BM787" s="9"/>
      <c r="BS787" s="9"/>
      <c r="BT787" s="9"/>
      <c r="BW787" s="9"/>
      <c r="BX787" s="9"/>
      <c r="CD787" s="9"/>
      <c r="CE787" s="9"/>
      <c r="CH787" s="9"/>
      <c r="CI787" s="9"/>
      <c r="CO787" s="9"/>
      <c r="CP787" s="9"/>
      <c r="CS787" s="9"/>
      <c r="CT787" s="9"/>
      <c r="CZ787" s="9"/>
      <c r="DA787" s="9"/>
      <c r="DD787" s="9"/>
      <c r="DE787" s="9"/>
      <c r="DK787" s="9"/>
      <c r="DL787" s="9"/>
      <c r="DO787" s="9"/>
      <c r="DP787" s="9"/>
      <c r="DU787" s="8"/>
      <c r="DX787" s="9"/>
      <c r="EE787" s="9"/>
    </row>
    <row r="788" spans="2:135" ht="12.75" x14ac:dyDescent="0.2">
      <c r="B788" s="6"/>
      <c r="K788" s="25"/>
      <c r="L788" s="9"/>
      <c r="M788" s="9"/>
      <c r="W788" s="9"/>
      <c r="X788" s="9"/>
      <c r="AJ788" s="9"/>
      <c r="AL788" s="9"/>
      <c r="AM788" s="9"/>
      <c r="AP788" s="9"/>
      <c r="AQ788" s="9"/>
      <c r="AW788" s="9"/>
      <c r="AX788" s="9"/>
      <c r="BA788" s="9"/>
      <c r="BB788" s="9"/>
      <c r="BH788" s="9"/>
      <c r="BI788" s="9"/>
      <c r="BL788" s="9"/>
      <c r="BM788" s="9"/>
      <c r="BS788" s="9"/>
      <c r="BT788" s="9"/>
      <c r="BW788" s="9"/>
      <c r="BX788" s="9"/>
      <c r="CD788" s="9"/>
      <c r="CE788" s="9"/>
      <c r="CH788" s="9"/>
      <c r="CI788" s="9"/>
      <c r="CO788" s="9"/>
      <c r="CP788" s="9"/>
      <c r="CS788" s="9"/>
      <c r="CT788" s="9"/>
      <c r="CZ788" s="9"/>
      <c r="DA788" s="9"/>
      <c r="DD788" s="9"/>
      <c r="DE788" s="9"/>
      <c r="DK788" s="9"/>
      <c r="DL788" s="9"/>
      <c r="DO788" s="9"/>
      <c r="DP788" s="9"/>
      <c r="DU788" s="8"/>
      <c r="DX788" s="9"/>
      <c r="EE788" s="9"/>
    </row>
    <row r="789" spans="2:135" ht="12.75" x14ac:dyDescent="0.2">
      <c r="B789" s="6"/>
      <c r="K789" s="25"/>
      <c r="L789" s="9"/>
      <c r="M789" s="9"/>
      <c r="W789" s="9"/>
      <c r="X789" s="9"/>
      <c r="AJ789" s="9"/>
      <c r="AL789" s="9"/>
      <c r="AM789" s="9"/>
      <c r="AP789" s="9"/>
      <c r="AQ789" s="9"/>
      <c r="AW789" s="9"/>
      <c r="AX789" s="9"/>
      <c r="BA789" s="9"/>
      <c r="BB789" s="9"/>
      <c r="BH789" s="9"/>
      <c r="BI789" s="9"/>
      <c r="BL789" s="9"/>
      <c r="BM789" s="9"/>
      <c r="BS789" s="9"/>
      <c r="BT789" s="9"/>
      <c r="BW789" s="9"/>
      <c r="BX789" s="9"/>
      <c r="CD789" s="9"/>
      <c r="CE789" s="9"/>
      <c r="CH789" s="9"/>
      <c r="CI789" s="9"/>
      <c r="CO789" s="9"/>
      <c r="CP789" s="9"/>
      <c r="CS789" s="9"/>
      <c r="CT789" s="9"/>
      <c r="CZ789" s="9"/>
      <c r="DA789" s="9"/>
      <c r="DD789" s="9"/>
      <c r="DE789" s="9"/>
      <c r="DK789" s="9"/>
      <c r="DL789" s="9"/>
      <c r="DO789" s="9"/>
      <c r="DP789" s="9"/>
      <c r="DU789" s="8"/>
      <c r="DX789" s="9"/>
      <c r="EE789" s="9"/>
    </row>
    <row r="790" spans="2:135" ht="12.75" x14ac:dyDescent="0.2">
      <c r="B790" s="6"/>
      <c r="K790" s="25"/>
      <c r="L790" s="9"/>
      <c r="M790" s="9"/>
      <c r="W790" s="9"/>
      <c r="X790" s="9"/>
      <c r="AJ790" s="9"/>
      <c r="AL790" s="9"/>
      <c r="AM790" s="9"/>
      <c r="AP790" s="9"/>
      <c r="AQ790" s="9"/>
      <c r="AW790" s="9"/>
      <c r="AX790" s="9"/>
      <c r="BA790" s="9"/>
      <c r="BB790" s="9"/>
      <c r="BH790" s="9"/>
      <c r="BI790" s="9"/>
      <c r="BL790" s="9"/>
      <c r="BM790" s="9"/>
      <c r="BS790" s="9"/>
      <c r="BT790" s="9"/>
      <c r="BW790" s="9"/>
      <c r="BX790" s="9"/>
      <c r="CD790" s="9"/>
      <c r="CE790" s="9"/>
      <c r="CH790" s="9"/>
      <c r="CI790" s="9"/>
      <c r="CO790" s="9"/>
      <c r="CP790" s="9"/>
      <c r="CS790" s="9"/>
      <c r="CT790" s="9"/>
      <c r="CZ790" s="9"/>
      <c r="DA790" s="9"/>
      <c r="DD790" s="9"/>
      <c r="DE790" s="9"/>
      <c r="DK790" s="9"/>
      <c r="DL790" s="9"/>
      <c r="DO790" s="9"/>
      <c r="DP790" s="9"/>
      <c r="DU790" s="8"/>
      <c r="DX790" s="9"/>
      <c r="EE790" s="9"/>
    </row>
    <row r="791" spans="2:135" ht="12.75" x14ac:dyDescent="0.2">
      <c r="B791" s="6"/>
      <c r="K791" s="25"/>
      <c r="L791" s="9"/>
      <c r="M791" s="9"/>
      <c r="W791" s="9"/>
      <c r="X791" s="9"/>
      <c r="AJ791" s="9"/>
      <c r="AL791" s="9"/>
      <c r="AM791" s="9"/>
      <c r="AP791" s="9"/>
      <c r="AQ791" s="9"/>
      <c r="AW791" s="9"/>
      <c r="AX791" s="9"/>
      <c r="BA791" s="9"/>
      <c r="BB791" s="9"/>
      <c r="BH791" s="9"/>
      <c r="BI791" s="9"/>
      <c r="BL791" s="9"/>
      <c r="BM791" s="9"/>
      <c r="BS791" s="9"/>
      <c r="BT791" s="9"/>
      <c r="BW791" s="9"/>
      <c r="BX791" s="9"/>
      <c r="CD791" s="9"/>
      <c r="CE791" s="9"/>
      <c r="CH791" s="9"/>
      <c r="CI791" s="9"/>
      <c r="CO791" s="9"/>
      <c r="CP791" s="9"/>
      <c r="CS791" s="9"/>
      <c r="CT791" s="9"/>
      <c r="CZ791" s="9"/>
      <c r="DA791" s="9"/>
      <c r="DD791" s="9"/>
      <c r="DE791" s="9"/>
      <c r="DK791" s="9"/>
      <c r="DL791" s="9"/>
      <c r="DO791" s="9"/>
      <c r="DP791" s="9"/>
      <c r="DU791" s="8"/>
      <c r="DX791" s="9"/>
      <c r="EE791" s="9"/>
    </row>
    <row r="792" spans="2:135" ht="12.75" x14ac:dyDescent="0.2">
      <c r="B792" s="6"/>
      <c r="K792" s="25"/>
      <c r="L792" s="9"/>
      <c r="M792" s="9"/>
      <c r="W792" s="9"/>
      <c r="X792" s="9"/>
      <c r="AJ792" s="9"/>
      <c r="AL792" s="9"/>
      <c r="AM792" s="9"/>
      <c r="AP792" s="9"/>
      <c r="AQ792" s="9"/>
      <c r="AW792" s="9"/>
      <c r="AX792" s="9"/>
      <c r="BA792" s="9"/>
      <c r="BB792" s="9"/>
      <c r="BH792" s="9"/>
      <c r="BI792" s="9"/>
      <c r="BL792" s="9"/>
      <c r="BM792" s="9"/>
      <c r="BS792" s="9"/>
      <c r="BT792" s="9"/>
      <c r="BW792" s="9"/>
      <c r="BX792" s="9"/>
      <c r="CD792" s="9"/>
      <c r="CE792" s="9"/>
      <c r="CH792" s="9"/>
      <c r="CI792" s="9"/>
      <c r="CO792" s="9"/>
      <c r="CP792" s="9"/>
      <c r="CS792" s="9"/>
      <c r="CT792" s="9"/>
      <c r="CZ792" s="9"/>
      <c r="DA792" s="9"/>
      <c r="DD792" s="9"/>
      <c r="DE792" s="9"/>
      <c r="DK792" s="9"/>
      <c r="DL792" s="9"/>
      <c r="DO792" s="9"/>
      <c r="DP792" s="9"/>
      <c r="DU792" s="8"/>
      <c r="DX792" s="9"/>
      <c r="EE792" s="9"/>
    </row>
    <row r="793" spans="2:135" ht="12.75" x14ac:dyDescent="0.2">
      <c r="B793" s="6"/>
      <c r="K793" s="25"/>
      <c r="L793" s="9"/>
      <c r="M793" s="9"/>
      <c r="W793" s="9"/>
      <c r="X793" s="9"/>
      <c r="AJ793" s="9"/>
      <c r="AL793" s="9"/>
      <c r="AM793" s="9"/>
      <c r="AP793" s="9"/>
      <c r="AQ793" s="9"/>
      <c r="AW793" s="9"/>
      <c r="AX793" s="9"/>
      <c r="BA793" s="9"/>
      <c r="BB793" s="9"/>
      <c r="BH793" s="9"/>
      <c r="BI793" s="9"/>
      <c r="BL793" s="9"/>
      <c r="BM793" s="9"/>
      <c r="BS793" s="9"/>
      <c r="BT793" s="9"/>
      <c r="BW793" s="9"/>
      <c r="BX793" s="9"/>
      <c r="CD793" s="9"/>
      <c r="CE793" s="9"/>
      <c r="CH793" s="9"/>
      <c r="CI793" s="9"/>
      <c r="CO793" s="9"/>
      <c r="CP793" s="9"/>
      <c r="CS793" s="9"/>
      <c r="CT793" s="9"/>
      <c r="CZ793" s="9"/>
      <c r="DA793" s="9"/>
      <c r="DD793" s="9"/>
      <c r="DE793" s="9"/>
      <c r="DK793" s="9"/>
      <c r="DL793" s="9"/>
      <c r="DO793" s="9"/>
      <c r="DP793" s="9"/>
      <c r="DU793" s="8"/>
      <c r="DX793" s="9"/>
      <c r="EE793" s="9"/>
    </row>
    <row r="794" spans="2:135" ht="12.75" x14ac:dyDescent="0.2">
      <c r="B794" s="6"/>
      <c r="K794" s="25"/>
      <c r="L794" s="9"/>
      <c r="M794" s="9"/>
      <c r="W794" s="9"/>
      <c r="X794" s="9"/>
      <c r="AJ794" s="9"/>
      <c r="AL794" s="9"/>
      <c r="AM794" s="9"/>
      <c r="AP794" s="9"/>
      <c r="AQ794" s="9"/>
      <c r="AW794" s="9"/>
      <c r="AX794" s="9"/>
      <c r="BA794" s="9"/>
      <c r="BB794" s="9"/>
      <c r="BH794" s="9"/>
      <c r="BI794" s="9"/>
      <c r="BL794" s="9"/>
      <c r="BM794" s="9"/>
      <c r="BS794" s="9"/>
      <c r="BT794" s="9"/>
      <c r="BW794" s="9"/>
      <c r="BX794" s="9"/>
      <c r="CD794" s="9"/>
      <c r="CE794" s="9"/>
      <c r="CH794" s="9"/>
      <c r="CI794" s="9"/>
      <c r="CO794" s="9"/>
      <c r="CP794" s="9"/>
      <c r="CS794" s="9"/>
      <c r="CT794" s="9"/>
      <c r="CZ794" s="9"/>
      <c r="DA794" s="9"/>
      <c r="DD794" s="9"/>
      <c r="DE794" s="9"/>
      <c r="DK794" s="9"/>
      <c r="DL794" s="9"/>
      <c r="DO794" s="9"/>
      <c r="DP794" s="9"/>
      <c r="DU794" s="8"/>
      <c r="DX794" s="9"/>
      <c r="EE794" s="9"/>
    </row>
    <row r="795" spans="2:135" ht="12.75" x14ac:dyDescent="0.2">
      <c r="B795" s="6"/>
      <c r="K795" s="25"/>
      <c r="L795" s="9"/>
      <c r="M795" s="9"/>
      <c r="W795" s="9"/>
      <c r="X795" s="9"/>
      <c r="AJ795" s="9"/>
      <c r="AL795" s="9"/>
      <c r="AM795" s="9"/>
      <c r="AP795" s="9"/>
      <c r="AQ795" s="9"/>
      <c r="AW795" s="9"/>
      <c r="AX795" s="9"/>
      <c r="BA795" s="9"/>
      <c r="BB795" s="9"/>
      <c r="BH795" s="9"/>
      <c r="BI795" s="9"/>
      <c r="BL795" s="9"/>
      <c r="BM795" s="9"/>
      <c r="BS795" s="9"/>
      <c r="BT795" s="9"/>
      <c r="BW795" s="9"/>
      <c r="BX795" s="9"/>
      <c r="CD795" s="9"/>
      <c r="CE795" s="9"/>
      <c r="CH795" s="9"/>
      <c r="CI795" s="9"/>
      <c r="CO795" s="9"/>
      <c r="CP795" s="9"/>
      <c r="CS795" s="9"/>
      <c r="CT795" s="9"/>
      <c r="CZ795" s="9"/>
      <c r="DA795" s="9"/>
      <c r="DD795" s="9"/>
      <c r="DE795" s="9"/>
      <c r="DK795" s="9"/>
      <c r="DL795" s="9"/>
      <c r="DO795" s="9"/>
      <c r="DP795" s="9"/>
      <c r="DU795" s="8"/>
      <c r="DX795" s="9"/>
      <c r="EE795" s="9"/>
    </row>
    <row r="796" spans="2:135" ht="12.75" x14ac:dyDescent="0.2">
      <c r="B796" s="6"/>
      <c r="K796" s="25"/>
      <c r="L796" s="9"/>
      <c r="M796" s="9"/>
      <c r="W796" s="9"/>
      <c r="X796" s="9"/>
      <c r="AJ796" s="9"/>
      <c r="AL796" s="9"/>
      <c r="AM796" s="9"/>
      <c r="AP796" s="9"/>
      <c r="AQ796" s="9"/>
      <c r="AW796" s="9"/>
      <c r="AX796" s="9"/>
      <c r="BA796" s="9"/>
      <c r="BB796" s="9"/>
      <c r="BH796" s="9"/>
      <c r="BI796" s="9"/>
      <c r="BL796" s="9"/>
      <c r="BM796" s="9"/>
      <c r="BS796" s="9"/>
      <c r="BT796" s="9"/>
      <c r="BW796" s="9"/>
      <c r="BX796" s="9"/>
      <c r="CD796" s="9"/>
      <c r="CE796" s="9"/>
      <c r="CH796" s="9"/>
      <c r="CI796" s="9"/>
      <c r="CO796" s="9"/>
      <c r="CP796" s="9"/>
      <c r="CS796" s="9"/>
      <c r="CT796" s="9"/>
      <c r="CZ796" s="9"/>
      <c r="DA796" s="9"/>
      <c r="DD796" s="9"/>
      <c r="DE796" s="9"/>
      <c r="DK796" s="9"/>
      <c r="DL796" s="9"/>
      <c r="DO796" s="9"/>
      <c r="DP796" s="9"/>
      <c r="DU796" s="8"/>
      <c r="DX796" s="9"/>
      <c r="EE796" s="9"/>
    </row>
    <row r="797" spans="2:135" ht="12.75" x14ac:dyDescent="0.2">
      <c r="B797" s="6"/>
      <c r="K797" s="25"/>
      <c r="L797" s="9"/>
      <c r="M797" s="9"/>
      <c r="W797" s="9"/>
      <c r="X797" s="9"/>
      <c r="AJ797" s="9"/>
      <c r="AL797" s="9"/>
      <c r="AM797" s="9"/>
      <c r="AP797" s="9"/>
      <c r="AQ797" s="9"/>
      <c r="AW797" s="9"/>
      <c r="AX797" s="9"/>
      <c r="BA797" s="9"/>
      <c r="BB797" s="9"/>
      <c r="BH797" s="9"/>
      <c r="BI797" s="9"/>
      <c r="BL797" s="9"/>
      <c r="BM797" s="9"/>
      <c r="BS797" s="9"/>
      <c r="BT797" s="9"/>
      <c r="BW797" s="9"/>
      <c r="BX797" s="9"/>
      <c r="CD797" s="9"/>
      <c r="CE797" s="9"/>
      <c r="CH797" s="9"/>
      <c r="CI797" s="9"/>
      <c r="CO797" s="9"/>
      <c r="CP797" s="9"/>
      <c r="CS797" s="9"/>
      <c r="CT797" s="9"/>
      <c r="CZ797" s="9"/>
      <c r="DA797" s="9"/>
      <c r="DD797" s="9"/>
      <c r="DE797" s="9"/>
      <c r="DK797" s="9"/>
      <c r="DL797" s="9"/>
      <c r="DO797" s="9"/>
      <c r="DP797" s="9"/>
      <c r="DU797" s="8"/>
      <c r="DX797" s="9"/>
      <c r="EE797" s="9"/>
    </row>
    <row r="798" spans="2:135" ht="12.75" x14ac:dyDescent="0.2">
      <c r="B798" s="6"/>
      <c r="K798" s="25"/>
      <c r="L798" s="9"/>
      <c r="M798" s="9"/>
      <c r="W798" s="9"/>
      <c r="X798" s="9"/>
      <c r="AJ798" s="9"/>
      <c r="AL798" s="9"/>
      <c r="AM798" s="9"/>
      <c r="AP798" s="9"/>
      <c r="AQ798" s="9"/>
      <c r="AW798" s="9"/>
      <c r="AX798" s="9"/>
      <c r="BA798" s="9"/>
      <c r="BB798" s="9"/>
      <c r="BH798" s="9"/>
      <c r="BI798" s="9"/>
      <c r="BL798" s="9"/>
      <c r="BM798" s="9"/>
      <c r="BS798" s="9"/>
      <c r="BT798" s="9"/>
      <c r="BW798" s="9"/>
      <c r="BX798" s="9"/>
      <c r="CD798" s="9"/>
      <c r="CE798" s="9"/>
      <c r="CH798" s="9"/>
      <c r="CI798" s="9"/>
      <c r="CO798" s="9"/>
      <c r="CP798" s="9"/>
      <c r="CS798" s="9"/>
      <c r="CT798" s="9"/>
      <c r="CZ798" s="9"/>
      <c r="DA798" s="9"/>
      <c r="DD798" s="9"/>
      <c r="DE798" s="9"/>
      <c r="DK798" s="9"/>
      <c r="DL798" s="9"/>
      <c r="DO798" s="9"/>
      <c r="DP798" s="9"/>
      <c r="DU798" s="8"/>
      <c r="DX798" s="9"/>
      <c r="EE798" s="9"/>
    </row>
    <row r="799" spans="2:135" ht="12.75" x14ac:dyDescent="0.2">
      <c r="B799" s="6"/>
      <c r="K799" s="25"/>
      <c r="L799" s="9"/>
      <c r="M799" s="9"/>
      <c r="W799" s="9"/>
      <c r="X799" s="9"/>
      <c r="AJ799" s="9"/>
      <c r="AL799" s="9"/>
      <c r="AM799" s="9"/>
      <c r="AP799" s="9"/>
      <c r="AQ799" s="9"/>
      <c r="AW799" s="9"/>
      <c r="AX799" s="9"/>
      <c r="BA799" s="9"/>
      <c r="BB799" s="9"/>
      <c r="BH799" s="9"/>
      <c r="BI799" s="9"/>
      <c r="BL799" s="9"/>
      <c r="BM799" s="9"/>
      <c r="BS799" s="9"/>
      <c r="BT799" s="9"/>
      <c r="BW799" s="9"/>
      <c r="BX799" s="9"/>
      <c r="CD799" s="9"/>
      <c r="CE799" s="9"/>
      <c r="CH799" s="9"/>
      <c r="CI799" s="9"/>
      <c r="CO799" s="9"/>
      <c r="CP799" s="9"/>
      <c r="CS799" s="9"/>
      <c r="CT799" s="9"/>
      <c r="CZ799" s="9"/>
      <c r="DA799" s="9"/>
      <c r="DD799" s="9"/>
      <c r="DE799" s="9"/>
      <c r="DK799" s="9"/>
      <c r="DL799" s="9"/>
      <c r="DO799" s="9"/>
      <c r="DP799" s="9"/>
      <c r="DU799" s="8"/>
      <c r="DX799" s="9"/>
      <c r="EE799" s="9"/>
    </row>
    <row r="800" spans="2:135" ht="12.75" x14ac:dyDescent="0.2">
      <c r="B800" s="6"/>
      <c r="K800" s="25"/>
      <c r="L800" s="9"/>
      <c r="M800" s="9"/>
      <c r="W800" s="9"/>
      <c r="X800" s="9"/>
      <c r="AJ800" s="9"/>
      <c r="AL800" s="9"/>
      <c r="AM800" s="9"/>
      <c r="AP800" s="9"/>
      <c r="AQ800" s="9"/>
      <c r="AW800" s="9"/>
      <c r="AX800" s="9"/>
      <c r="BA800" s="9"/>
      <c r="BB800" s="9"/>
      <c r="BH800" s="9"/>
      <c r="BI800" s="9"/>
      <c r="BL800" s="9"/>
      <c r="BM800" s="9"/>
      <c r="BS800" s="9"/>
      <c r="BT800" s="9"/>
      <c r="BW800" s="9"/>
      <c r="BX800" s="9"/>
      <c r="CD800" s="9"/>
      <c r="CE800" s="9"/>
      <c r="CH800" s="9"/>
      <c r="CI800" s="9"/>
      <c r="CO800" s="9"/>
      <c r="CP800" s="9"/>
      <c r="CS800" s="9"/>
      <c r="CT800" s="9"/>
      <c r="CZ800" s="9"/>
      <c r="DA800" s="9"/>
      <c r="DD800" s="9"/>
      <c r="DE800" s="9"/>
      <c r="DK800" s="9"/>
      <c r="DL800" s="9"/>
      <c r="DO800" s="9"/>
      <c r="DP800" s="9"/>
      <c r="DU800" s="8"/>
      <c r="DX800" s="9"/>
      <c r="EE800" s="9"/>
    </row>
    <row r="801" spans="2:135" ht="12.75" x14ac:dyDescent="0.2">
      <c r="B801" s="6"/>
      <c r="K801" s="25"/>
      <c r="L801" s="9"/>
      <c r="M801" s="9"/>
      <c r="W801" s="9"/>
      <c r="X801" s="9"/>
      <c r="AJ801" s="9"/>
      <c r="AL801" s="9"/>
      <c r="AM801" s="9"/>
      <c r="AP801" s="9"/>
      <c r="AQ801" s="9"/>
      <c r="AW801" s="9"/>
      <c r="AX801" s="9"/>
      <c r="BA801" s="9"/>
      <c r="BB801" s="9"/>
      <c r="BH801" s="9"/>
      <c r="BI801" s="9"/>
      <c r="BL801" s="9"/>
      <c r="BM801" s="9"/>
      <c r="BS801" s="9"/>
      <c r="BT801" s="9"/>
      <c r="BW801" s="9"/>
      <c r="BX801" s="9"/>
      <c r="CD801" s="9"/>
      <c r="CE801" s="9"/>
      <c r="CH801" s="9"/>
      <c r="CI801" s="9"/>
      <c r="CO801" s="9"/>
      <c r="CP801" s="9"/>
      <c r="CS801" s="9"/>
      <c r="CT801" s="9"/>
      <c r="CZ801" s="9"/>
      <c r="DA801" s="9"/>
      <c r="DD801" s="9"/>
      <c r="DE801" s="9"/>
      <c r="DK801" s="9"/>
      <c r="DL801" s="9"/>
      <c r="DO801" s="9"/>
      <c r="DP801" s="9"/>
      <c r="DU801" s="8"/>
      <c r="DX801" s="9"/>
      <c r="EE801" s="9"/>
    </row>
    <row r="802" spans="2:135" ht="12.75" x14ac:dyDescent="0.2">
      <c r="B802" s="6"/>
      <c r="K802" s="25"/>
      <c r="L802" s="9"/>
      <c r="M802" s="9"/>
      <c r="W802" s="9"/>
      <c r="X802" s="9"/>
      <c r="AJ802" s="9"/>
      <c r="AL802" s="9"/>
      <c r="AM802" s="9"/>
      <c r="AP802" s="9"/>
      <c r="AQ802" s="9"/>
      <c r="AW802" s="9"/>
      <c r="AX802" s="9"/>
      <c r="BA802" s="9"/>
      <c r="BB802" s="9"/>
      <c r="BH802" s="9"/>
      <c r="BI802" s="9"/>
      <c r="BL802" s="9"/>
      <c r="BM802" s="9"/>
      <c r="BS802" s="9"/>
      <c r="BT802" s="9"/>
      <c r="BW802" s="9"/>
      <c r="BX802" s="9"/>
      <c r="CD802" s="9"/>
      <c r="CE802" s="9"/>
      <c r="CH802" s="9"/>
      <c r="CI802" s="9"/>
      <c r="CO802" s="9"/>
      <c r="CP802" s="9"/>
      <c r="CS802" s="9"/>
      <c r="CT802" s="9"/>
      <c r="CZ802" s="9"/>
      <c r="DA802" s="9"/>
      <c r="DD802" s="9"/>
      <c r="DE802" s="9"/>
      <c r="DK802" s="9"/>
      <c r="DL802" s="9"/>
      <c r="DO802" s="9"/>
      <c r="DP802" s="9"/>
      <c r="DU802" s="8"/>
      <c r="DX802" s="9"/>
      <c r="EE802" s="9"/>
    </row>
    <row r="803" spans="2:135" ht="12.75" x14ac:dyDescent="0.2">
      <c r="B803" s="6"/>
      <c r="K803" s="25"/>
      <c r="L803" s="9"/>
      <c r="M803" s="9"/>
      <c r="W803" s="9"/>
      <c r="X803" s="9"/>
      <c r="AJ803" s="9"/>
      <c r="AL803" s="9"/>
      <c r="AM803" s="9"/>
      <c r="AP803" s="9"/>
      <c r="AQ803" s="9"/>
      <c r="AW803" s="9"/>
      <c r="AX803" s="9"/>
      <c r="BA803" s="9"/>
      <c r="BB803" s="9"/>
      <c r="BH803" s="9"/>
      <c r="BI803" s="9"/>
      <c r="BL803" s="9"/>
      <c r="BM803" s="9"/>
      <c r="BS803" s="9"/>
      <c r="BT803" s="9"/>
      <c r="BW803" s="9"/>
      <c r="BX803" s="9"/>
      <c r="CD803" s="9"/>
      <c r="CE803" s="9"/>
      <c r="CH803" s="9"/>
      <c r="CI803" s="9"/>
      <c r="CO803" s="9"/>
      <c r="CP803" s="9"/>
      <c r="CS803" s="9"/>
      <c r="CT803" s="9"/>
      <c r="CZ803" s="9"/>
      <c r="DA803" s="9"/>
      <c r="DD803" s="9"/>
      <c r="DE803" s="9"/>
      <c r="DK803" s="9"/>
      <c r="DL803" s="9"/>
      <c r="DO803" s="9"/>
      <c r="DP803" s="9"/>
      <c r="DU803" s="8"/>
      <c r="DX803" s="9"/>
      <c r="EE803" s="9"/>
    </row>
    <row r="804" spans="2:135" ht="12.75" x14ac:dyDescent="0.2">
      <c r="B804" s="6"/>
      <c r="K804" s="25"/>
      <c r="L804" s="9"/>
      <c r="M804" s="9"/>
      <c r="W804" s="9"/>
      <c r="X804" s="9"/>
      <c r="AJ804" s="9"/>
      <c r="AL804" s="9"/>
      <c r="AM804" s="9"/>
      <c r="AP804" s="9"/>
      <c r="AQ804" s="9"/>
      <c r="AW804" s="9"/>
      <c r="AX804" s="9"/>
      <c r="BA804" s="9"/>
      <c r="BB804" s="9"/>
      <c r="BH804" s="9"/>
      <c r="BI804" s="9"/>
      <c r="BL804" s="9"/>
      <c r="BM804" s="9"/>
      <c r="BS804" s="9"/>
      <c r="BT804" s="9"/>
      <c r="BW804" s="9"/>
      <c r="BX804" s="9"/>
      <c r="CD804" s="9"/>
      <c r="CE804" s="9"/>
      <c r="CH804" s="9"/>
      <c r="CI804" s="9"/>
      <c r="CO804" s="9"/>
      <c r="CP804" s="9"/>
      <c r="CS804" s="9"/>
      <c r="CT804" s="9"/>
      <c r="CZ804" s="9"/>
      <c r="DA804" s="9"/>
      <c r="DD804" s="9"/>
      <c r="DE804" s="9"/>
      <c r="DK804" s="9"/>
      <c r="DL804" s="9"/>
      <c r="DO804" s="9"/>
      <c r="DP804" s="9"/>
      <c r="DU804" s="8"/>
      <c r="DX804" s="9"/>
      <c r="EE804" s="9"/>
    </row>
    <row r="805" spans="2:135" ht="12.75" x14ac:dyDescent="0.2">
      <c r="B805" s="6"/>
      <c r="K805" s="25"/>
      <c r="L805" s="9"/>
      <c r="M805" s="9"/>
      <c r="W805" s="9"/>
      <c r="X805" s="9"/>
      <c r="AJ805" s="9"/>
      <c r="AL805" s="9"/>
      <c r="AM805" s="9"/>
      <c r="AP805" s="9"/>
      <c r="AQ805" s="9"/>
      <c r="AW805" s="9"/>
      <c r="AX805" s="9"/>
      <c r="BA805" s="9"/>
      <c r="BB805" s="9"/>
      <c r="BH805" s="9"/>
      <c r="BI805" s="9"/>
      <c r="BL805" s="9"/>
      <c r="BM805" s="9"/>
      <c r="BS805" s="9"/>
      <c r="BT805" s="9"/>
      <c r="BW805" s="9"/>
      <c r="BX805" s="9"/>
      <c r="CD805" s="9"/>
      <c r="CE805" s="9"/>
      <c r="CH805" s="9"/>
      <c r="CI805" s="9"/>
      <c r="CO805" s="9"/>
      <c r="CP805" s="9"/>
      <c r="CS805" s="9"/>
      <c r="CT805" s="9"/>
      <c r="CZ805" s="9"/>
      <c r="DA805" s="9"/>
      <c r="DD805" s="9"/>
      <c r="DE805" s="9"/>
      <c r="DK805" s="9"/>
      <c r="DL805" s="9"/>
      <c r="DO805" s="9"/>
      <c r="DP805" s="9"/>
      <c r="DU805" s="8"/>
      <c r="DX805" s="9"/>
      <c r="EE805" s="9"/>
    </row>
    <row r="806" spans="2:135" ht="12.75" x14ac:dyDescent="0.2">
      <c r="B806" s="6"/>
      <c r="K806" s="25"/>
      <c r="L806" s="9"/>
      <c r="M806" s="9"/>
      <c r="W806" s="9"/>
      <c r="X806" s="9"/>
      <c r="AJ806" s="9"/>
      <c r="AL806" s="9"/>
      <c r="AM806" s="9"/>
      <c r="AP806" s="9"/>
      <c r="AQ806" s="9"/>
      <c r="AW806" s="9"/>
      <c r="AX806" s="9"/>
      <c r="BA806" s="9"/>
      <c r="BB806" s="9"/>
      <c r="BH806" s="9"/>
      <c r="BI806" s="9"/>
      <c r="BL806" s="9"/>
      <c r="BM806" s="9"/>
      <c r="BS806" s="9"/>
      <c r="BT806" s="9"/>
      <c r="BW806" s="9"/>
      <c r="BX806" s="9"/>
      <c r="CD806" s="9"/>
      <c r="CE806" s="9"/>
      <c r="CH806" s="9"/>
      <c r="CI806" s="9"/>
      <c r="CO806" s="9"/>
      <c r="CP806" s="9"/>
      <c r="CS806" s="9"/>
      <c r="CT806" s="9"/>
      <c r="CZ806" s="9"/>
      <c r="DA806" s="9"/>
      <c r="DD806" s="9"/>
      <c r="DE806" s="9"/>
      <c r="DK806" s="9"/>
      <c r="DL806" s="9"/>
      <c r="DO806" s="9"/>
      <c r="DP806" s="9"/>
      <c r="DU806" s="8"/>
      <c r="DX806" s="9"/>
      <c r="EE806" s="9"/>
    </row>
    <row r="807" spans="2:135" ht="12.75" x14ac:dyDescent="0.2">
      <c r="B807" s="6"/>
      <c r="K807" s="25"/>
      <c r="L807" s="9"/>
      <c r="M807" s="9"/>
      <c r="W807" s="9"/>
      <c r="X807" s="9"/>
      <c r="AJ807" s="9"/>
      <c r="AL807" s="9"/>
      <c r="AM807" s="9"/>
      <c r="AP807" s="9"/>
      <c r="AQ807" s="9"/>
      <c r="AW807" s="9"/>
      <c r="AX807" s="9"/>
      <c r="BA807" s="9"/>
      <c r="BB807" s="9"/>
      <c r="BH807" s="9"/>
      <c r="BI807" s="9"/>
      <c r="BL807" s="9"/>
      <c r="BM807" s="9"/>
      <c r="BS807" s="9"/>
      <c r="BT807" s="9"/>
      <c r="BW807" s="9"/>
      <c r="BX807" s="9"/>
      <c r="CD807" s="9"/>
      <c r="CE807" s="9"/>
      <c r="CH807" s="9"/>
      <c r="CI807" s="9"/>
      <c r="CO807" s="9"/>
      <c r="CP807" s="9"/>
      <c r="CS807" s="9"/>
      <c r="CT807" s="9"/>
      <c r="CZ807" s="9"/>
      <c r="DA807" s="9"/>
      <c r="DD807" s="9"/>
      <c r="DE807" s="9"/>
      <c r="DK807" s="9"/>
      <c r="DL807" s="9"/>
      <c r="DO807" s="9"/>
      <c r="DP807" s="9"/>
      <c r="DU807" s="8"/>
      <c r="DX807" s="9"/>
      <c r="EE807" s="9"/>
    </row>
    <row r="808" spans="2:135" ht="12.75" x14ac:dyDescent="0.2">
      <c r="B808" s="6"/>
      <c r="K808" s="25"/>
      <c r="L808" s="9"/>
      <c r="M808" s="9"/>
      <c r="W808" s="9"/>
      <c r="X808" s="9"/>
      <c r="AJ808" s="9"/>
      <c r="AL808" s="9"/>
      <c r="AM808" s="9"/>
      <c r="AP808" s="9"/>
      <c r="AQ808" s="9"/>
      <c r="AW808" s="9"/>
      <c r="AX808" s="9"/>
      <c r="BA808" s="9"/>
      <c r="BB808" s="9"/>
      <c r="BH808" s="9"/>
      <c r="BI808" s="9"/>
      <c r="BL808" s="9"/>
      <c r="BM808" s="9"/>
      <c r="BS808" s="9"/>
      <c r="BT808" s="9"/>
      <c r="BW808" s="9"/>
      <c r="BX808" s="9"/>
      <c r="CD808" s="9"/>
      <c r="CE808" s="9"/>
      <c r="CH808" s="9"/>
      <c r="CI808" s="9"/>
      <c r="CO808" s="9"/>
      <c r="CP808" s="9"/>
      <c r="CS808" s="9"/>
      <c r="CT808" s="9"/>
      <c r="CZ808" s="9"/>
      <c r="DA808" s="9"/>
      <c r="DD808" s="9"/>
      <c r="DE808" s="9"/>
      <c r="DK808" s="9"/>
      <c r="DL808" s="9"/>
      <c r="DO808" s="9"/>
      <c r="DP808" s="9"/>
      <c r="DU808" s="8"/>
      <c r="DX808" s="9"/>
      <c r="EE808" s="9"/>
    </row>
    <row r="809" spans="2:135" ht="12.75" x14ac:dyDescent="0.2">
      <c r="B809" s="6"/>
      <c r="K809" s="25"/>
      <c r="L809" s="9"/>
      <c r="M809" s="9"/>
      <c r="W809" s="9"/>
      <c r="X809" s="9"/>
      <c r="AJ809" s="9"/>
      <c r="AL809" s="9"/>
      <c r="AM809" s="9"/>
      <c r="AP809" s="9"/>
      <c r="AQ809" s="9"/>
      <c r="AW809" s="9"/>
      <c r="AX809" s="9"/>
      <c r="BA809" s="9"/>
      <c r="BB809" s="9"/>
      <c r="BH809" s="9"/>
      <c r="BI809" s="9"/>
      <c r="BL809" s="9"/>
      <c r="BM809" s="9"/>
      <c r="BS809" s="9"/>
      <c r="BT809" s="9"/>
      <c r="BW809" s="9"/>
      <c r="BX809" s="9"/>
      <c r="CD809" s="9"/>
      <c r="CE809" s="9"/>
      <c r="CH809" s="9"/>
      <c r="CI809" s="9"/>
      <c r="CO809" s="9"/>
      <c r="CP809" s="9"/>
      <c r="CS809" s="9"/>
      <c r="CT809" s="9"/>
      <c r="CZ809" s="9"/>
      <c r="DA809" s="9"/>
      <c r="DD809" s="9"/>
      <c r="DE809" s="9"/>
      <c r="DK809" s="9"/>
      <c r="DL809" s="9"/>
      <c r="DO809" s="9"/>
      <c r="DP809" s="9"/>
      <c r="DU809" s="8"/>
      <c r="DX809" s="9"/>
      <c r="EE809" s="9"/>
    </row>
    <row r="810" spans="2:135" ht="12.75" x14ac:dyDescent="0.2">
      <c r="B810" s="6"/>
      <c r="K810" s="25"/>
      <c r="L810" s="9"/>
      <c r="M810" s="9"/>
      <c r="W810" s="9"/>
      <c r="X810" s="9"/>
      <c r="AJ810" s="9"/>
      <c r="AL810" s="9"/>
      <c r="AM810" s="9"/>
      <c r="AP810" s="9"/>
      <c r="AQ810" s="9"/>
      <c r="AW810" s="9"/>
      <c r="AX810" s="9"/>
      <c r="BA810" s="9"/>
      <c r="BB810" s="9"/>
      <c r="BH810" s="9"/>
      <c r="BI810" s="9"/>
      <c r="BL810" s="9"/>
      <c r="BM810" s="9"/>
      <c r="BS810" s="9"/>
      <c r="BT810" s="9"/>
      <c r="BW810" s="9"/>
      <c r="BX810" s="9"/>
      <c r="CD810" s="9"/>
      <c r="CE810" s="9"/>
      <c r="CH810" s="9"/>
      <c r="CI810" s="9"/>
      <c r="CO810" s="9"/>
      <c r="CP810" s="9"/>
      <c r="CS810" s="9"/>
      <c r="CT810" s="9"/>
      <c r="CZ810" s="9"/>
      <c r="DA810" s="9"/>
      <c r="DD810" s="9"/>
      <c r="DE810" s="9"/>
      <c r="DK810" s="9"/>
      <c r="DL810" s="9"/>
      <c r="DO810" s="9"/>
      <c r="DP810" s="9"/>
      <c r="DU810" s="8"/>
      <c r="DX810" s="9"/>
      <c r="EE810" s="9"/>
    </row>
    <row r="811" spans="2:135" ht="12.75" x14ac:dyDescent="0.2">
      <c r="B811" s="6"/>
      <c r="K811" s="25"/>
      <c r="L811" s="9"/>
      <c r="M811" s="9"/>
      <c r="W811" s="9"/>
      <c r="X811" s="9"/>
      <c r="AJ811" s="9"/>
      <c r="AL811" s="9"/>
      <c r="AM811" s="9"/>
      <c r="AP811" s="9"/>
      <c r="AQ811" s="9"/>
      <c r="AW811" s="9"/>
      <c r="AX811" s="9"/>
      <c r="BA811" s="9"/>
      <c r="BB811" s="9"/>
      <c r="BH811" s="9"/>
      <c r="BI811" s="9"/>
      <c r="BL811" s="9"/>
      <c r="BM811" s="9"/>
      <c r="BS811" s="9"/>
      <c r="BT811" s="9"/>
      <c r="BW811" s="9"/>
      <c r="BX811" s="9"/>
      <c r="CD811" s="9"/>
      <c r="CE811" s="9"/>
      <c r="CH811" s="9"/>
      <c r="CI811" s="9"/>
      <c r="CO811" s="9"/>
      <c r="CP811" s="9"/>
      <c r="CS811" s="9"/>
      <c r="CT811" s="9"/>
      <c r="CZ811" s="9"/>
      <c r="DA811" s="9"/>
      <c r="DD811" s="9"/>
      <c r="DE811" s="9"/>
      <c r="DK811" s="9"/>
      <c r="DL811" s="9"/>
      <c r="DO811" s="9"/>
      <c r="DP811" s="9"/>
      <c r="DU811" s="8"/>
      <c r="DX811" s="9"/>
      <c r="EE811" s="9"/>
    </row>
    <row r="812" spans="2:135" ht="12.75" x14ac:dyDescent="0.2">
      <c r="B812" s="6"/>
      <c r="K812" s="25"/>
      <c r="L812" s="9"/>
      <c r="M812" s="9"/>
      <c r="W812" s="9"/>
      <c r="X812" s="9"/>
      <c r="AJ812" s="9"/>
      <c r="AL812" s="9"/>
      <c r="AM812" s="9"/>
      <c r="AP812" s="9"/>
      <c r="AQ812" s="9"/>
      <c r="AW812" s="9"/>
      <c r="AX812" s="9"/>
      <c r="BA812" s="9"/>
      <c r="BB812" s="9"/>
      <c r="BH812" s="9"/>
      <c r="BI812" s="9"/>
      <c r="BL812" s="9"/>
      <c r="BM812" s="9"/>
      <c r="BS812" s="9"/>
      <c r="BT812" s="9"/>
      <c r="BW812" s="9"/>
      <c r="BX812" s="9"/>
      <c r="CD812" s="9"/>
      <c r="CE812" s="9"/>
      <c r="CH812" s="9"/>
      <c r="CI812" s="9"/>
      <c r="CO812" s="9"/>
      <c r="CP812" s="9"/>
      <c r="CS812" s="9"/>
      <c r="CT812" s="9"/>
      <c r="CZ812" s="9"/>
      <c r="DA812" s="9"/>
      <c r="DD812" s="9"/>
      <c r="DE812" s="9"/>
      <c r="DK812" s="9"/>
      <c r="DL812" s="9"/>
      <c r="DO812" s="9"/>
      <c r="DP812" s="9"/>
      <c r="DU812" s="8"/>
      <c r="DX812" s="9"/>
      <c r="EE812" s="9"/>
    </row>
    <row r="813" spans="2:135" ht="12.75" x14ac:dyDescent="0.2">
      <c r="B813" s="6"/>
      <c r="K813" s="25"/>
      <c r="L813" s="9"/>
      <c r="M813" s="9"/>
      <c r="W813" s="9"/>
      <c r="X813" s="9"/>
      <c r="AJ813" s="9"/>
      <c r="AL813" s="9"/>
      <c r="AM813" s="9"/>
      <c r="AP813" s="9"/>
      <c r="AQ813" s="9"/>
      <c r="AW813" s="9"/>
      <c r="AX813" s="9"/>
      <c r="BA813" s="9"/>
      <c r="BB813" s="9"/>
      <c r="BH813" s="9"/>
      <c r="BI813" s="9"/>
      <c r="BL813" s="9"/>
      <c r="BM813" s="9"/>
      <c r="BS813" s="9"/>
      <c r="BT813" s="9"/>
      <c r="BW813" s="9"/>
      <c r="BX813" s="9"/>
      <c r="CD813" s="9"/>
      <c r="CE813" s="9"/>
      <c r="CH813" s="9"/>
      <c r="CI813" s="9"/>
      <c r="CO813" s="9"/>
      <c r="CP813" s="9"/>
      <c r="CS813" s="9"/>
      <c r="CT813" s="9"/>
      <c r="CZ813" s="9"/>
      <c r="DA813" s="9"/>
      <c r="DD813" s="9"/>
      <c r="DE813" s="9"/>
      <c r="DK813" s="9"/>
      <c r="DL813" s="9"/>
      <c r="DO813" s="9"/>
      <c r="DP813" s="9"/>
      <c r="DU813" s="8"/>
      <c r="DX813" s="9"/>
      <c r="EE813" s="9"/>
    </row>
    <row r="814" spans="2:135" ht="12.75" x14ac:dyDescent="0.2">
      <c r="B814" s="6"/>
      <c r="K814" s="25"/>
      <c r="L814" s="9"/>
      <c r="M814" s="9"/>
      <c r="W814" s="9"/>
      <c r="X814" s="9"/>
      <c r="AJ814" s="9"/>
      <c r="AL814" s="9"/>
      <c r="AM814" s="9"/>
      <c r="AP814" s="9"/>
      <c r="AQ814" s="9"/>
      <c r="AW814" s="9"/>
      <c r="AX814" s="9"/>
      <c r="BA814" s="9"/>
      <c r="BB814" s="9"/>
      <c r="BH814" s="9"/>
      <c r="BI814" s="9"/>
      <c r="BL814" s="9"/>
      <c r="BM814" s="9"/>
      <c r="BS814" s="9"/>
      <c r="BT814" s="9"/>
      <c r="BW814" s="9"/>
      <c r="BX814" s="9"/>
      <c r="CD814" s="9"/>
      <c r="CE814" s="9"/>
      <c r="CH814" s="9"/>
      <c r="CI814" s="9"/>
      <c r="CO814" s="9"/>
      <c r="CP814" s="9"/>
      <c r="CS814" s="9"/>
      <c r="CT814" s="9"/>
      <c r="CZ814" s="9"/>
      <c r="DA814" s="9"/>
      <c r="DD814" s="9"/>
      <c r="DE814" s="9"/>
      <c r="DK814" s="9"/>
      <c r="DL814" s="9"/>
      <c r="DO814" s="9"/>
      <c r="DP814" s="9"/>
      <c r="DU814" s="8"/>
      <c r="DX814" s="9"/>
      <c r="EE814" s="9"/>
    </row>
    <row r="815" spans="2:135" ht="12.75" x14ac:dyDescent="0.2">
      <c r="B815" s="6"/>
      <c r="K815" s="25"/>
      <c r="L815" s="9"/>
      <c r="M815" s="9"/>
      <c r="W815" s="9"/>
      <c r="X815" s="9"/>
      <c r="AJ815" s="9"/>
      <c r="AL815" s="9"/>
      <c r="AM815" s="9"/>
      <c r="AP815" s="9"/>
      <c r="AQ815" s="9"/>
      <c r="AW815" s="9"/>
      <c r="AX815" s="9"/>
      <c r="BA815" s="9"/>
      <c r="BB815" s="9"/>
      <c r="BH815" s="9"/>
      <c r="BI815" s="9"/>
      <c r="BL815" s="9"/>
      <c r="BM815" s="9"/>
      <c r="BS815" s="9"/>
      <c r="BT815" s="9"/>
      <c r="BW815" s="9"/>
      <c r="BX815" s="9"/>
      <c r="CD815" s="9"/>
      <c r="CE815" s="9"/>
      <c r="CH815" s="9"/>
      <c r="CI815" s="9"/>
      <c r="CO815" s="9"/>
      <c r="CP815" s="9"/>
      <c r="CS815" s="9"/>
      <c r="CT815" s="9"/>
      <c r="CZ815" s="9"/>
      <c r="DA815" s="9"/>
      <c r="DD815" s="9"/>
      <c r="DE815" s="9"/>
      <c r="DK815" s="9"/>
      <c r="DL815" s="9"/>
      <c r="DO815" s="9"/>
      <c r="DP815" s="9"/>
      <c r="DU815" s="8"/>
      <c r="DX815" s="9"/>
      <c r="EE815" s="9"/>
    </row>
    <row r="816" spans="2:135" ht="12.75" x14ac:dyDescent="0.2">
      <c r="B816" s="6"/>
      <c r="K816" s="25"/>
      <c r="L816" s="9"/>
      <c r="M816" s="9"/>
      <c r="W816" s="9"/>
      <c r="X816" s="9"/>
      <c r="AJ816" s="9"/>
      <c r="AL816" s="9"/>
      <c r="AM816" s="9"/>
      <c r="AP816" s="9"/>
      <c r="AQ816" s="9"/>
      <c r="AW816" s="9"/>
      <c r="AX816" s="9"/>
      <c r="BA816" s="9"/>
      <c r="BB816" s="9"/>
      <c r="BH816" s="9"/>
      <c r="BI816" s="9"/>
      <c r="BL816" s="9"/>
      <c r="BM816" s="9"/>
      <c r="BS816" s="9"/>
      <c r="BT816" s="9"/>
      <c r="BW816" s="9"/>
      <c r="BX816" s="9"/>
      <c r="CD816" s="9"/>
      <c r="CE816" s="9"/>
      <c r="CH816" s="9"/>
      <c r="CI816" s="9"/>
      <c r="CO816" s="9"/>
      <c r="CP816" s="9"/>
      <c r="CS816" s="9"/>
      <c r="CT816" s="9"/>
      <c r="CZ816" s="9"/>
      <c r="DA816" s="9"/>
      <c r="DD816" s="9"/>
      <c r="DE816" s="9"/>
      <c r="DK816" s="9"/>
      <c r="DL816" s="9"/>
      <c r="DO816" s="9"/>
      <c r="DP816" s="9"/>
      <c r="DU816" s="8"/>
      <c r="DX816" s="9"/>
      <c r="EE816" s="9"/>
    </row>
    <row r="817" spans="2:135" ht="12.75" x14ac:dyDescent="0.2">
      <c r="B817" s="6"/>
      <c r="K817" s="25"/>
      <c r="L817" s="9"/>
      <c r="M817" s="9"/>
      <c r="W817" s="9"/>
      <c r="X817" s="9"/>
      <c r="AJ817" s="9"/>
      <c r="AL817" s="9"/>
      <c r="AM817" s="9"/>
      <c r="AP817" s="9"/>
      <c r="AQ817" s="9"/>
      <c r="AW817" s="9"/>
      <c r="AX817" s="9"/>
      <c r="BA817" s="9"/>
      <c r="BB817" s="9"/>
      <c r="BH817" s="9"/>
      <c r="BI817" s="9"/>
      <c r="BL817" s="9"/>
      <c r="BM817" s="9"/>
      <c r="BS817" s="9"/>
      <c r="BT817" s="9"/>
      <c r="BW817" s="9"/>
      <c r="BX817" s="9"/>
      <c r="CD817" s="9"/>
      <c r="CE817" s="9"/>
      <c r="CH817" s="9"/>
      <c r="CI817" s="9"/>
      <c r="CO817" s="9"/>
      <c r="CP817" s="9"/>
      <c r="CS817" s="9"/>
      <c r="CT817" s="9"/>
      <c r="CZ817" s="9"/>
      <c r="DA817" s="9"/>
      <c r="DD817" s="9"/>
      <c r="DE817" s="9"/>
      <c r="DK817" s="9"/>
      <c r="DL817" s="9"/>
      <c r="DO817" s="9"/>
      <c r="DP817" s="9"/>
      <c r="DU817" s="8"/>
      <c r="DX817" s="9"/>
      <c r="EE817" s="9"/>
    </row>
    <row r="818" spans="2:135" ht="12.75" x14ac:dyDescent="0.2">
      <c r="B818" s="6"/>
      <c r="K818" s="25"/>
      <c r="L818" s="9"/>
      <c r="M818" s="9"/>
      <c r="W818" s="9"/>
      <c r="X818" s="9"/>
      <c r="AJ818" s="9"/>
      <c r="AL818" s="9"/>
      <c r="AM818" s="9"/>
      <c r="AP818" s="9"/>
      <c r="AQ818" s="9"/>
      <c r="AW818" s="9"/>
      <c r="AX818" s="9"/>
      <c r="BA818" s="9"/>
      <c r="BB818" s="9"/>
      <c r="BH818" s="9"/>
      <c r="BI818" s="9"/>
      <c r="BL818" s="9"/>
      <c r="BM818" s="9"/>
      <c r="BS818" s="9"/>
      <c r="BT818" s="9"/>
      <c r="BW818" s="9"/>
      <c r="BX818" s="9"/>
      <c r="CD818" s="9"/>
      <c r="CE818" s="9"/>
      <c r="CH818" s="9"/>
      <c r="CI818" s="9"/>
      <c r="CO818" s="9"/>
      <c r="CP818" s="9"/>
      <c r="CS818" s="9"/>
      <c r="CT818" s="9"/>
      <c r="CZ818" s="9"/>
      <c r="DA818" s="9"/>
      <c r="DD818" s="9"/>
      <c r="DE818" s="9"/>
      <c r="DK818" s="9"/>
      <c r="DL818" s="9"/>
      <c r="DO818" s="9"/>
      <c r="DP818" s="9"/>
      <c r="DU818" s="8"/>
      <c r="DX818" s="9"/>
      <c r="EE818" s="9"/>
    </row>
    <row r="819" spans="2:135" ht="12.75" x14ac:dyDescent="0.2">
      <c r="B819" s="6"/>
      <c r="K819" s="25"/>
      <c r="L819" s="9"/>
      <c r="M819" s="9"/>
      <c r="W819" s="9"/>
      <c r="X819" s="9"/>
      <c r="AJ819" s="9"/>
      <c r="AL819" s="9"/>
      <c r="AM819" s="9"/>
      <c r="AP819" s="9"/>
      <c r="AQ819" s="9"/>
      <c r="AW819" s="9"/>
      <c r="AX819" s="9"/>
      <c r="BA819" s="9"/>
      <c r="BB819" s="9"/>
      <c r="BH819" s="9"/>
      <c r="BI819" s="9"/>
      <c r="BL819" s="9"/>
      <c r="BM819" s="9"/>
      <c r="BS819" s="9"/>
      <c r="BT819" s="9"/>
      <c r="BW819" s="9"/>
      <c r="BX819" s="9"/>
      <c r="CD819" s="9"/>
      <c r="CE819" s="9"/>
      <c r="CH819" s="9"/>
      <c r="CI819" s="9"/>
      <c r="CO819" s="9"/>
      <c r="CP819" s="9"/>
      <c r="CS819" s="9"/>
      <c r="CT819" s="9"/>
      <c r="CZ819" s="9"/>
      <c r="DA819" s="9"/>
      <c r="DD819" s="9"/>
      <c r="DE819" s="9"/>
      <c r="DK819" s="9"/>
      <c r="DL819" s="9"/>
      <c r="DO819" s="9"/>
      <c r="DP819" s="9"/>
      <c r="DU819" s="8"/>
      <c r="DX819" s="9"/>
      <c r="EE819" s="9"/>
    </row>
    <row r="820" spans="2:135" ht="12.75" x14ac:dyDescent="0.2">
      <c r="B820" s="6"/>
      <c r="K820" s="25"/>
      <c r="L820" s="9"/>
      <c r="M820" s="9"/>
      <c r="W820" s="9"/>
      <c r="X820" s="9"/>
      <c r="AJ820" s="9"/>
      <c r="AL820" s="9"/>
      <c r="AM820" s="9"/>
      <c r="AP820" s="9"/>
      <c r="AQ820" s="9"/>
      <c r="AW820" s="9"/>
      <c r="AX820" s="9"/>
      <c r="BA820" s="9"/>
      <c r="BB820" s="9"/>
      <c r="BH820" s="9"/>
      <c r="BI820" s="9"/>
      <c r="BL820" s="9"/>
      <c r="BM820" s="9"/>
      <c r="BS820" s="9"/>
      <c r="BT820" s="9"/>
      <c r="BW820" s="9"/>
      <c r="BX820" s="9"/>
      <c r="CD820" s="9"/>
      <c r="CE820" s="9"/>
      <c r="CH820" s="9"/>
      <c r="CI820" s="9"/>
      <c r="CO820" s="9"/>
      <c r="CP820" s="9"/>
      <c r="CS820" s="9"/>
      <c r="CT820" s="9"/>
      <c r="CZ820" s="9"/>
      <c r="DA820" s="9"/>
      <c r="DD820" s="9"/>
      <c r="DE820" s="9"/>
      <c r="DK820" s="9"/>
      <c r="DL820" s="9"/>
      <c r="DO820" s="9"/>
      <c r="DP820" s="9"/>
      <c r="DU820" s="8"/>
      <c r="DX820" s="9"/>
      <c r="EE820" s="9"/>
    </row>
    <row r="821" spans="2:135" ht="12.75" x14ac:dyDescent="0.2">
      <c r="B821" s="6"/>
      <c r="K821" s="25"/>
      <c r="L821" s="9"/>
      <c r="M821" s="9"/>
      <c r="W821" s="9"/>
      <c r="X821" s="9"/>
      <c r="AJ821" s="9"/>
      <c r="AL821" s="9"/>
      <c r="AM821" s="9"/>
      <c r="AP821" s="9"/>
      <c r="AQ821" s="9"/>
      <c r="AW821" s="9"/>
      <c r="AX821" s="9"/>
      <c r="BA821" s="9"/>
      <c r="BB821" s="9"/>
      <c r="BH821" s="9"/>
      <c r="BI821" s="9"/>
      <c r="BL821" s="9"/>
      <c r="BM821" s="9"/>
      <c r="BS821" s="9"/>
      <c r="BT821" s="9"/>
      <c r="BW821" s="9"/>
      <c r="BX821" s="9"/>
      <c r="CD821" s="9"/>
      <c r="CE821" s="9"/>
      <c r="CH821" s="9"/>
      <c r="CI821" s="9"/>
      <c r="CO821" s="9"/>
      <c r="CP821" s="9"/>
      <c r="CS821" s="9"/>
      <c r="CT821" s="9"/>
      <c r="CZ821" s="9"/>
      <c r="DA821" s="9"/>
      <c r="DD821" s="9"/>
      <c r="DE821" s="9"/>
      <c r="DK821" s="9"/>
      <c r="DL821" s="9"/>
      <c r="DO821" s="9"/>
      <c r="DP821" s="9"/>
      <c r="DU821" s="8"/>
      <c r="DX821" s="9"/>
      <c r="EE821" s="9"/>
    </row>
    <row r="822" spans="2:135" ht="12.75" x14ac:dyDescent="0.2">
      <c r="B822" s="6"/>
      <c r="K822" s="25"/>
      <c r="L822" s="9"/>
      <c r="M822" s="9"/>
      <c r="W822" s="9"/>
      <c r="X822" s="9"/>
      <c r="AJ822" s="9"/>
      <c r="AL822" s="9"/>
      <c r="AM822" s="9"/>
      <c r="AP822" s="9"/>
      <c r="AQ822" s="9"/>
      <c r="AW822" s="9"/>
      <c r="AX822" s="9"/>
      <c r="BA822" s="9"/>
      <c r="BB822" s="9"/>
      <c r="BH822" s="9"/>
      <c r="BI822" s="9"/>
      <c r="BL822" s="9"/>
      <c r="BM822" s="9"/>
      <c r="BS822" s="9"/>
      <c r="BT822" s="9"/>
      <c r="BW822" s="9"/>
      <c r="BX822" s="9"/>
      <c r="CD822" s="9"/>
      <c r="CE822" s="9"/>
      <c r="CH822" s="9"/>
      <c r="CI822" s="9"/>
      <c r="CO822" s="9"/>
      <c r="CP822" s="9"/>
      <c r="CS822" s="9"/>
      <c r="CT822" s="9"/>
      <c r="CZ822" s="9"/>
      <c r="DA822" s="9"/>
      <c r="DD822" s="9"/>
      <c r="DE822" s="9"/>
      <c r="DK822" s="9"/>
      <c r="DL822" s="9"/>
      <c r="DO822" s="9"/>
      <c r="DP822" s="9"/>
      <c r="DU822" s="8"/>
      <c r="DX822" s="9"/>
      <c r="EE822" s="9"/>
    </row>
    <row r="823" spans="2:135" ht="12.75" x14ac:dyDescent="0.2">
      <c r="B823" s="6"/>
      <c r="K823" s="25"/>
      <c r="L823" s="9"/>
      <c r="M823" s="9"/>
      <c r="W823" s="9"/>
      <c r="X823" s="9"/>
      <c r="AJ823" s="9"/>
      <c r="AL823" s="9"/>
      <c r="AM823" s="9"/>
      <c r="AP823" s="9"/>
      <c r="AQ823" s="9"/>
      <c r="AW823" s="9"/>
      <c r="AX823" s="9"/>
      <c r="BA823" s="9"/>
      <c r="BB823" s="9"/>
      <c r="BH823" s="9"/>
      <c r="BI823" s="9"/>
      <c r="BL823" s="9"/>
      <c r="BM823" s="9"/>
      <c r="BS823" s="9"/>
      <c r="BT823" s="9"/>
      <c r="BW823" s="9"/>
      <c r="BX823" s="9"/>
      <c r="CD823" s="9"/>
      <c r="CE823" s="9"/>
      <c r="CH823" s="9"/>
      <c r="CI823" s="9"/>
      <c r="CO823" s="9"/>
      <c r="CP823" s="9"/>
      <c r="CS823" s="9"/>
      <c r="CT823" s="9"/>
      <c r="CZ823" s="9"/>
      <c r="DA823" s="9"/>
      <c r="DD823" s="9"/>
      <c r="DE823" s="9"/>
      <c r="DK823" s="9"/>
      <c r="DL823" s="9"/>
      <c r="DO823" s="9"/>
      <c r="DP823" s="9"/>
      <c r="DU823" s="8"/>
      <c r="DX823" s="9"/>
      <c r="EE823" s="9"/>
    </row>
    <row r="824" spans="2:135" ht="12.75" x14ac:dyDescent="0.2">
      <c r="B824" s="6"/>
      <c r="K824" s="25"/>
      <c r="L824" s="9"/>
      <c r="M824" s="9"/>
      <c r="W824" s="9"/>
      <c r="X824" s="9"/>
      <c r="AJ824" s="9"/>
      <c r="AL824" s="9"/>
      <c r="AM824" s="9"/>
      <c r="AP824" s="9"/>
      <c r="AQ824" s="9"/>
      <c r="AW824" s="9"/>
      <c r="AX824" s="9"/>
      <c r="BA824" s="9"/>
      <c r="BB824" s="9"/>
      <c r="BH824" s="9"/>
      <c r="BI824" s="9"/>
      <c r="BL824" s="9"/>
      <c r="BM824" s="9"/>
      <c r="BS824" s="9"/>
      <c r="BT824" s="9"/>
      <c r="BW824" s="9"/>
      <c r="BX824" s="9"/>
      <c r="CD824" s="9"/>
      <c r="CE824" s="9"/>
      <c r="CH824" s="9"/>
      <c r="CI824" s="9"/>
      <c r="CO824" s="9"/>
      <c r="CP824" s="9"/>
      <c r="CS824" s="9"/>
      <c r="CT824" s="9"/>
      <c r="CZ824" s="9"/>
      <c r="DA824" s="9"/>
      <c r="DD824" s="9"/>
      <c r="DE824" s="9"/>
      <c r="DK824" s="9"/>
      <c r="DL824" s="9"/>
      <c r="DO824" s="9"/>
      <c r="DP824" s="9"/>
      <c r="DU824" s="8"/>
      <c r="DX824" s="9"/>
      <c r="EE824" s="9"/>
    </row>
    <row r="825" spans="2:135" ht="12.75" x14ac:dyDescent="0.2">
      <c r="B825" s="6"/>
      <c r="K825" s="25"/>
      <c r="L825" s="9"/>
      <c r="M825" s="9"/>
      <c r="W825" s="9"/>
      <c r="X825" s="9"/>
      <c r="AJ825" s="9"/>
      <c r="AL825" s="9"/>
      <c r="AM825" s="9"/>
      <c r="AP825" s="9"/>
      <c r="AQ825" s="9"/>
      <c r="AW825" s="9"/>
      <c r="AX825" s="9"/>
      <c r="BA825" s="9"/>
      <c r="BB825" s="9"/>
      <c r="BH825" s="9"/>
      <c r="BI825" s="9"/>
      <c r="BL825" s="9"/>
      <c r="BM825" s="9"/>
      <c r="BS825" s="9"/>
      <c r="BT825" s="9"/>
      <c r="BW825" s="9"/>
      <c r="BX825" s="9"/>
      <c r="CD825" s="9"/>
      <c r="CE825" s="9"/>
      <c r="CH825" s="9"/>
      <c r="CI825" s="9"/>
      <c r="CO825" s="9"/>
      <c r="CP825" s="9"/>
      <c r="CS825" s="9"/>
      <c r="CT825" s="9"/>
      <c r="CZ825" s="9"/>
      <c r="DA825" s="9"/>
      <c r="DD825" s="9"/>
      <c r="DE825" s="9"/>
      <c r="DK825" s="9"/>
      <c r="DL825" s="9"/>
      <c r="DO825" s="9"/>
      <c r="DP825" s="9"/>
      <c r="DU825" s="8"/>
      <c r="DX825" s="9"/>
      <c r="EE825" s="9"/>
    </row>
    <row r="826" spans="2:135" ht="12.75" x14ac:dyDescent="0.2">
      <c r="B826" s="6"/>
      <c r="K826" s="25"/>
      <c r="L826" s="9"/>
      <c r="M826" s="9"/>
      <c r="W826" s="9"/>
      <c r="X826" s="9"/>
      <c r="AJ826" s="9"/>
      <c r="AL826" s="9"/>
      <c r="AM826" s="9"/>
      <c r="AP826" s="9"/>
      <c r="AQ826" s="9"/>
      <c r="AW826" s="9"/>
      <c r="AX826" s="9"/>
      <c r="BA826" s="9"/>
      <c r="BB826" s="9"/>
      <c r="BH826" s="9"/>
      <c r="BI826" s="9"/>
      <c r="BL826" s="9"/>
      <c r="BM826" s="9"/>
      <c r="BS826" s="9"/>
      <c r="BT826" s="9"/>
      <c r="BW826" s="9"/>
      <c r="BX826" s="9"/>
      <c r="CD826" s="9"/>
      <c r="CE826" s="9"/>
      <c r="CH826" s="9"/>
      <c r="CI826" s="9"/>
      <c r="CO826" s="9"/>
      <c r="CP826" s="9"/>
      <c r="CS826" s="9"/>
      <c r="CT826" s="9"/>
      <c r="CZ826" s="9"/>
      <c r="DA826" s="9"/>
      <c r="DD826" s="9"/>
      <c r="DE826" s="9"/>
      <c r="DK826" s="9"/>
      <c r="DL826" s="9"/>
      <c r="DO826" s="9"/>
      <c r="DP826" s="9"/>
      <c r="DU826" s="8"/>
      <c r="DX826" s="9"/>
      <c r="EE826" s="9"/>
    </row>
    <row r="827" spans="2:135" ht="12.75" x14ac:dyDescent="0.2">
      <c r="B827" s="6"/>
      <c r="K827" s="25"/>
      <c r="L827" s="9"/>
      <c r="M827" s="9"/>
      <c r="W827" s="9"/>
      <c r="X827" s="9"/>
      <c r="AJ827" s="9"/>
      <c r="AL827" s="9"/>
      <c r="AM827" s="9"/>
      <c r="AP827" s="9"/>
      <c r="AQ827" s="9"/>
      <c r="AW827" s="9"/>
      <c r="AX827" s="9"/>
      <c r="BA827" s="9"/>
      <c r="BB827" s="9"/>
      <c r="BH827" s="9"/>
      <c r="BI827" s="9"/>
      <c r="BL827" s="9"/>
      <c r="BM827" s="9"/>
      <c r="BS827" s="9"/>
      <c r="BT827" s="9"/>
      <c r="BW827" s="9"/>
      <c r="BX827" s="9"/>
      <c r="CD827" s="9"/>
      <c r="CE827" s="9"/>
      <c r="CH827" s="9"/>
      <c r="CI827" s="9"/>
      <c r="CO827" s="9"/>
      <c r="CP827" s="9"/>
      <c r="CS827" s="9"/>
      <c r="CT827" s="9"/>
      <c r="CZ827" s="9"/>
      <c r="DA827" s="9"/>
      <c r="DD827" s="9"/>
      <c r="DE827" s="9"/>
      <c r="DK827" s="9"/>
      <c r="DL827" s="9"/>
      <c r="DO827" s="9"/>
      <c r="DP827" s="9"/>
      <c r="DU827" s="8"/>
      <c r="DX827" s="9"/>
      <c r="EE827" s="9"/>
    </row>
    <row r="828" spans="2:135" ht="12.75" x14ac:dyDescent="0.2">
      <c r="B828" s="6"/>
      <c r="K828" s="25"/>
      <c r="L828" s="9"/>
      <c r="M828" s="9"/>
      <c r="W828" s="9"/>
      <c r="X828" s="9"/>
      <c r="AJ828" s="9"/>
      <c r="AL828" s="9"/>
      <c r="AM828" s="9"/>
      <c r="AP828" s="9"/>
      <c r="AQ828" s="9"/>
      <c r="AW828" s="9"/>
      <c r="AX828" s="9"/>
      <c r="BA828" s="9"/>
      <c r="BB828" s="9"/>
      <c r="BH828" s="9"/>
      <c r="BI828" s="9"/>
      <c r="BL828" s="9"/>
      <c r="BM828" s="9"/>
      <c r="BS828" s="9"/>
      <c r="BT828" s="9"/>
      <c r="BW828" s="9"/>
      <c r="BX828" s="9"/>
      <c r="CD828" s="9"/>
      <c r="CE828" s="9"/>
      <c r="CH828" s="9"/>
      <c r="CI828" s="9"/>
      <c r="CO828" s="9"/>
      <c r="CP828" s="9"/>
      <c r="CS828" s="9"/>
      <c r="CT828" s="9"/>
      <c r="CZ828" s="9"/>
      <c r="DA828" s="9"/>
      <c r="DD828" s="9"/>
      <c r="DE828" s="9"/>
      <c r="DK828" s="9"/>
      <c r="DL828" s="9"/>
      <c r="DO828" s="9"/>
      <c r="DP828" s="9"/>
      <c r="DU828" s="8"/>
      <c r="DX828" s="9"/>
      <c r="EE828" s="9"/>
    </row>
    <row r="829" spans="2:135" ht="12.75" x14ac:dyDescent="0.2">
      <c r="B829" s="6"/>
      <c r="K829" s="25"/>
      <c r="L829" s="9"/>
      <c r="M829" s="9"/>
      <c r="W829" s="9"/>
      <c r="X829" s="9"/>
      <c r="AJ829" s="9"/>
      <c r="AL829" s="9"/>
      <c r="AM829" s="9"/>
      <c r="AP829" s="9"/>
      <c r="AQ829" s="9"/>
      <c r="AW829" s="9"/>
      <c r="AX829" s="9"/>
      <c r="BA829" s="9"/>
      <c r="BB829" s="9"/>
      <c r="BH829" s="9"/>
      <c r="BI829" s="9"/>
      <c r="BL829" s="9"/>
      <c r="BM829" s="9"/>
      <c r="BS829" s="9"/>
      <c r="BT829" s="9"/>
      <c r="BW829" s="9"/>
      <c r="BX829" s="9"/>
      <c r="CD829" s="9"/>
      <c r="CE829" s="9"/>
      <c r="CH829" s="9"/>
      <c r="CI829" s="9"/>
      <c r="CO829" s="9"/>
      <c r="CP829" s="9"/>
      <c r="CS829" s="9"/>
      <c r="CT829" s="9"/>
      <c r="CZ829" s="9"/>
      <c r="DA829" s="9"/>
      <c r="DD829" s="9"/>
      <c r="DE829" s="9"/>
      <c r="DK829" s="9"/>
      <c r="DL829" s="9"/>
      <c r="DO829" s="9"/>
      <c r="DP829" s="9"/>
      <c r="DU829" s="8"/>
      <c r="DX829" s="9"/>
      <c r="EE829" s="9"/>
    </row>
    <row r="830" spans="2:135" ht="12.75" x14ac:dyDescent="0.2">
      <c r="B830" s="6"/>
      <c r="K830" s="25"/>
      <c r="L830" s="9"/>
      <c r="M830" s="9"/>
      <c r="W830" s="9"/>
      <c r="X830" s="9"/>
      <c r="AJ830" s="9"/>
      <c r="AL830" s="9"/>
      <c r="AM830" s="9"/>
      <c r="AP830" s="9"/>
      <c r="AQ830" s="9"/>
      <c r="AW830" s="9"/>
      <c r="AX830" s="9"/>
      <c r="BA830" s="9"/>
      <c r="BB830" s="9"/>
      <c r="BH830" s="9"/>
      <c r="BI830" s="9"/>
      <c r="BL830" s="9"/>
      <c r="BM830" s="9"/>
      <c r="BS830" s="9"/>
      <c r="BT830" s="9"/>
      <c r="BW830" s="9"/>
      <c r="BX830" s="9"/>
      <c r="CD830" s="9"/>
      <c r="CE830" s="9"/>
      <c r="CH830" s="9"/>
      <c r="CI830" s="9"/>
      <c r="CO830" s="9"/>
      <c r="CP830" s="9"/>
      <c r="CS830" s="9"/>
      <c r="CT830" s="9"/>
      <c r="CZ830" s="9"/>
      <c r="DA830" s="9"/>
      <c r="DD830" s="9"/>
      <c r="DE830" s="9"/>
      <c r="DK830" s="9"/>
      <c r="DL830" s="9"/>
      <c r="DO830" s="9"/>
      <c r="DP830" s="9"/>
      <c r="DU830" s="8"/>
      <c r="DX830" s="9"/>
      <c r="EE830" s="9"/>
    </row>
    <row r="831" spans="2:135" ht="12.75" x14ac:dyDescent="0.2">
      <c r="B831" s="6"/>
      <c r="K831" s="25"/>
      <c r="L831" s="9"/>
      <c r="M831" s="9"/>
      <c r="W831" s="9"/>
      <c r="X831" s="9"/>
      <c r="AJ831" s="9"/>
      <c r="AL831" s="9"/>
      <c r="AM831" s="9"/>
      <c r="AP831" s="9"/>
      <c r="AQ831" s="9"/>
      <c r="AW831" s="9"/>
      <c r="AX831" s="9"/>
      <c r="BA831" s="9"/>
      <c r="BB831" s="9"/>
      <c r="BH831" s="9"/>
      <c r="BI831" s="9"/>
      <c r="BL831" s="9"/>
      <c r="BM831" s="9"/>
      <c r="BS831" s="9"/>
      <c r="BT831" s="9"/>
      <c r="BW831" s="9"/>
      <c r="BX831" s="9"/>
      <c r="CD831" s="9"/>
      <c r="CE831" s="9"/>
      <c r="CH831" s="9"/>
      <c r="CI831" s="9"/>
      <c r="CO831" s="9"/>
      <c r="CP831" s="9"/>
      <c r="CS831" s="9"/>
      <c r="CT831" s="9"/>
      <c r="CZ831" s="9"/>
      <c r="DA831" s="9"/>
      <c r="DD831" s="9"/>
      <c r="DE831" s="9"/>
      <c r="DK831" s="9"/>
      <c r="DL831" s="9"/>
      <c r="DO831" s="9"/>
      <c r="DP831" s="9"/>
      <c r="DU831" s="8"/>
      <c r="DX831" s="9"/>
      <c r="EE831" s="9"/>
    </row>
    <row r="832" spans="2:135" ht="12.75" x14ac:dyDescent="0.2">
      <c r="B832" s="6"/>
      <c r="K832" s="25"/>
      <c r="L832" s="9"/>
      <c r="M832" s="9"/>
      <c r="W832" s="9"/>
      <c r="X832" s="9"/>
      <c r="AJ832" s="9"/>
      <c r="AL832" s="9"/>
      <c r="AM832" s="9"/>
      <c r="AP832" s="9"/>
      <c r="AQ832" s="9"/>
      <c r="AW832" s="9"/>
      <c r="AX832" s="9"/>
      <c r="BA832" s="9"/>
      <c r="BB832" s="9"/>
      <c r="BH832" s="9"/>
      <c r="BI832" s="9"/>
      <c r="BL832" s="9"/>
      <c r="BM832" s="9"/>
      <c r="BS832" s="9"/>
      <c r="BT832" s="9"/>
      <c r="BW832" s="9"/>
      <c r="BX832" s="9"/>
      <c r="CD832" s="9"/>
      <c r="CE832" s="9"/>
      <c r="CH832" s="9"/>
      <c r="CI832" s="9"/>
      <c r="CO832" s="9"/>
      <c r="CP832" s="9"/>
      <c r="CS832" s="9"/>
      <c r="CT832" s="9"/>
      <c r="CZ832" s="9"/>
      <c r="DA832" s="9"/>
      <c r="DD832" s="9"/>
      <c r="DE832" s="9"/>
      <c r="DK832" s="9"/>
      <c r="DL832" s="9"/>
      <c r="DO832" s="9"/>
      <c r="DP832" s="9"/>
      <c r="DU832" s="8"/>
      <c r="DX832" s="9"/>
      <c r="EE832" s="9"/>
    </row>
    <row r="833" spans="2:135" ht="12.75" x14ac:dyDescent="0.2">
      <c r="B833" s="6"/>
      <c r="K833" s="25"/>
      <c r="L833" s="9"/>
      <c r="M833" s="9"/>
      <c r="W833" s="9"/>
      <c r="X833" s="9"/>
      <c r="AJ833" s="9"/>
      <c r="AL833" s="9"/>
      <c r="AM833" s="9"/>
      <c r="AP833" s="9"/>
      <c r="AQ833" s="9"/>
      <c r="AW833" s="9"/>
      <c r="AX833" s="9"/>
      <c r="BA833" s="9"/>
      <c r="BB833" s="9"/>
      <c r="BH833" s="9"/>
      <c r="BI833" s="9"/>
      <c r="BL833" s="9"/>
      <c r="BM833" s="9"/>
      <c r="BS833" s="9"/>
      <c r="BT833" s="9"/>
      <c r="BW833" s="9"/>
      <c r="BX833" s="9"/>
      <c r="CD833" s="9"/>
      <c r="CE833" s="9"/>
      <c r="CH833" s="9"/>
      <c r="CI833" s="9"/>
      <c r="CO833" s="9"/>
      <c r="CP833" s="9"/>
      <c r="CS833" s="9"/>
      <c r="CT833" s="9"/>
      <c r="CZ833" s="9"/>
      <c r="DA833" s="9"/>
      <c r="DD833" s="9"/>
      <c r="DE833" s="9"/>
      <c r="DK833" s="9"/>
      <c r="DL833" s="9"/>
      <c r="DO833" s="9"/>
      <c r="DP833" s="9"/>
      <c r="DU833" s="8"/>
      <c r="DX833" s="9"/>
      <c r="EE833" s="9"/>
    </row>
    <row r="834" spans="2:135" ht="12.75" x14ac:dyDescent="0.2">
      <c r="B834" s="6"/>
      <c r="K834" s="25"/>
      <c r="L834" s="9"/>
      <c r="M834" s="9"/>
      <c r="W834" s="9"/>
      <c r="X834" s="9"/>
      <c r="AJ834" s="9"/>
      <c r="AL834" s="9"/>
      <c r="AM834" s="9"/>
      <c r="AP834" s="9"/>
      <c r="AQ834" s="9"/>
      <c r="AW834" s="9"/>
      <c r="AX834" s="9"/>
      <c r="BA834" s="9"/>
      <c r="BB834" s="9"/>
      <c r="BH834" s="9"/>
      <c r="BI834" s="9"/>
      <c r="BL834" s="9"/>
      <c r="BM834" s="9"/>
      <c r="BS834" s="9"/>
      <c r="BT834" s="9"/>
      <c r="BW834" s="9"/>
      <c r="BX834" s="9"/>
      <c r="CD834" s="9"/>
      <c r="CE834" s="9"/>
      <c r="CH834" s="9"/>
      <c r="CI834" s="9"/>
      <c r="CO834" s="9"/>
      <c r="CP834" s="9"/>
      <c r="CS834" s="9"/>
      <c r="CT834" s="9"/>
      <c r="CZ834" s="9"/>
      <c r="DA834" s="9"/>
      <c r="DD834" s="9"/>
      <c r="DE834" s="9"/>
      <c r="DK834" s="9"/>
      <c r="DL834" s="9"/>
      <c r="DO834" s="9"/>
      <c r="DP834" s="9"/>
      <c r="DU834" s="8"/>
      <c r="DX834" s="9"/>
      <c r="EE834" s="9"/>
    </row>
    <row r="835" spans="2:135" ht="12.75" x14ac:dyDescent="0.2">
      <c r="B835" s="6"/>
      <c r="K835" s="25"/>
      <c r="L835" s="9"/>
      <c r="M835" s="9"/>
      <c r="W835" s="9"/>
      <c r="X835" s="9"/>
      <c r="AJ835" s="9"/>
      <c r="AL835" s="9"/>
      <c r="AM835" s="9"/>
      <c r="AP835" s="9"/>
      <c r="AQ835" s="9"/>
      <c r="AW835" s="9"/>
      <c r="AX835" s="9"/>
      <c r="BA835" s="9"/>
      <c r="BB835" s="9"/>
      <c r="BH835" s="9"/>
      <c r="BI835" s="9"/>
      <c r="BL835" s="9"/>
      <c r="BM835" s="9"/>
      <c r="BS835" s="9"/>
      <c r="BT835" s="9"/>
      <c r="BW835" s="9"/>
      <c r="BX835" s="9"/>
      <c r="CD835" s="9"/>
      <c r="CE835" s="9"/>
      <c r="CH835" s="9"/>
      <c r="CI835" s="9"/>
      <c r="CO835" s="9"/>
      <c r="CP835" s="9"/>
      <c r="CS835" s="9"/>
      <c r="CT835" s="9"/>
      <c r="CZ835" s="9"/>
      <c r="DA835" s="9"/>
      <c r="DD835" s="9"/>
      <c r="DE835" s="9"/>
      <c r="DK835" s="9"/>
      <c r="DL835" s="9"/>
      <c r="DO835" s="9"/>
      <c r="DP835" s="9"/>
      <c r="DU835" s="8"/>
      <c r="DX835" s="9"/>
      <c r="EE835" s="9"/>
    </row>
    <row r="836" spans="2:135" ht="12.75" x14ac:dyDescent="0.2">
      <c r="B836" s="6"/>
      <c r="K836" s="25"/>
      <c r="L836" s="9"/>
      <c r="M836" s="9"/>
      <c r="W836" s="9"/>
      <c r="X836" s="9"/>
      <c r="AJ836" s="9"/>
      <c r="AL836" s="9"/>
      <c r="AM836" s="9"/>
      <c r="AP836" s="9"/>
      <c r="AQ836" s="9"/>
      <c r="AW836" s="9"/>
      <c r="AX836" s="9"/>
      <c r="BA836" s="9"/>
      <c r="BB836" s="9"/>
      <c r="BH836" s="9"/>
      <c r="BI836" s="9"/>
      <c r="BL836" s="9"/>
      <c r="BM836" s="9"/>
      <c r="BS836" s="9"/>
      <c r="BT836" s="9"/>
      <c r="BW836" s="9"/>
      <c r="BX836" s="9"/>
      <c r="CD836" s="9"/>
      <c r="CE836" s="9"/>
      <c r="CH836" s="9"/>
      <c r="CI836" s="9"/>
      <c r="CO836" s="9"/>
      <c r="CP836" s="9"/>
      <c r="CS836" s="9"/>
      <c r="CT836" s="9"/>
      <c r="CZ836" s="9"/>
      <c r="DA836" s="9"/>
      <c r="DD836" s="9"/>
      <c r="DE836" s="9"/>
      <c r="DK836" s="9"/>
      <c r="DL836" s="9"/>
      <c r="DO836" s="9"/>
      <c r="DP836" s="9"/>
      <c r="DU836" s="8"/>
      <c r="DX836" s="9"/>
      <c r="EE836" s="9"/>
    </row>
    <row r="837" spans="2:135" ht="12.75" x14ac:dyDescent="0.2">
      <c r="B837" s="6"/>
      <c r="K837" s="25"/>
      <c r="L837" s="9"/>
      <c r="M837" s="9"/>
      <c r="W837" s="9"/>
      <c r="X837" s="9"/>
      <c r="AJ837" s="9"/>
      <c r="AL837" s="9"/>
      <c r="AM837" s="9"/>
      <c r="AP837" s="9"/>
      <c r="AQ837" s="9"/>
      <c r="AW837" s="9"/>
      <c r="AX837" s="9"/>
      <c r="BA837" s="9"/>
      <c r="BB837" s="9"/>
      <c r="BH837" s="9"/>
      <c r="BI837" s="9"/>
      <c r="BL837" s="9"/>
      <c r="BM837" s="9"/>
      <c r="BS837" s="9"/>
      <c r="BT837" s="9"/>
      <c r="BW837" s="9"/>
      <c r="BX837" s="9"/>
      <c r="CD837" s="9"/>
      <c r="CE837" s="9"/>
      <c r="CH837" s="9"/>
      <c r="CI837" s="9"/>
      <c r="CO837" s="9"/>
      <c r="CP837" s="9"/>
      <c r="CS837" s="9"/>
      <c r="CT837" s="9"/>
      <c r="CZ837" s="9"/>
      <c r="DA837" s="9"/>
      <c r="DD837" s="9"/>
      <c r="DE837" s="9"/>
      <c r="DK837" s="9"/>
      <c r="DL837" s="9"/>
      <c r="DO837" s="9"/>
      <c r="DP837" s="9"/>
      <c r="DU837" s="8"/>
      <c r="DX837" s="9"/>
      <c r="EE837" s="9"/>
    </row>
    <row r="838" spans="2:135" ht="12.75" x14ac:dyDescent="0.2">
      <c r="B838" s="6"/>
      <c r="K838" s="25"/>
      <c r="L838" s="9"/>
      <c r="M838" s="9"/>
      <c r="W838" s="9"/>
      <c r="X838" s="9"/>
      <c r="AJ838" s="9"/>
      <c r="AL838" s="9"/>
      <c r="AM838" s="9"/>
      <c r="AP838" s="9"/>
      <c r="AQ838" s="9"/>
      <c r="AW838" s="9"/>
      <c r="AX838" s="9"/>
      <c r="BA838" s="9"/>
      <c r="BB838" s="9"/>
      <c r="BH838" s="9"/>
      <c r="BI838" s="9"/>
      <c r="BL838" s="9"/>
      <c r="BM838" s="9"/>
      <c r="BS838" s="9"/>
      <c r="BT838" s="9"/>
      <c r="BW838" s="9"/>
      <c r="BX838" s="9"/>
      <c r="CD838" s="9"/>
      <c r="CE838" s="9"/>
      <c r="CH838" s="9"/>
      <c r="CI838" s="9"/>
      <c r="CO838" s="9"/>
      <c r="CP838" s="9"/>
      <c r="CS838" s="9"/>
      <c r="CT838" s="9"/>
      <c r="CZ838" s="9"/>
      <c r="DA838" s="9"/>
      <c r="DD838" s="9"/>
      <c r="DE838" s="9"/>
      <c r="DK838" s="9"/>
      <c r="DL838" s="9"/>
      <c r="DO838" s="9"/>
      <c r="DP838" s="9"/>
      <c r="DU838" s="8"/>
      <c r="DX838" s="9"/>
      <c r="EE838" s="9"/>
    </row>
    <row r="839" spans="2:135" ht="12.75" x14ac:dyDescent="0.2">
      <c r="B839" s="6"/>
      <c r="K839" s="25"/>
      <c r="L839" s="9"/>
      <c r="M839" s="9"/>
      <c r="W839" s="9"/>
      <c r="X839" s="9"/>
      <c r="AJ839" s="9"/>
      <c r="AL839" s="9"/>
      <c r="AM839" s="9"/>
      <c r="AP839" s="9"/>
      <c r="AQ839" s="9"/>
      <c r="AW839" s="9"/>
      <c r="AX839" s="9"/>
      <c r="BA839" s="9"/>
      <c r="BB839" s="9"/>
      <c r="BH839" s="9"/>
      <c r="BI839" s="9"/>
      <c r="BL839" s="9"/>
      <c r="BM839" s="9"/>
      <c r="BS839" s="9"/>
      <c r="BT839" s="9"/>
      <c r="BW839" s="9"/>
      <c r="BX839" s="9"/>
      <c r="CD839" s="9"/>
      <c r="CE839" s="9"/>
      <c r="CH839" s="9"/>
      <c r="CI839" s="9"/>
      <c r="CO839" s="9"/>
      <c r="CP839" s="9"/>
      <c r="CS839" s="9"/>
      <c r="CT839" s="9"/>
      <c r="CZ839" s="9"/>
      <c r="DA839" s="9"/>
      <c r="DD839" s="9"/>
      <c r="DE839" s="9"/>
      <c r="DK839" s="9"/>
      <c r="DL839" s="9"/>
      <c r="DO839" s="9"/>
      <c r="DP839" s="9"/>
      <c r="DU839" s="8"/>
      <c r="DX839" s="9"/>
      <c r="EE839" s="9"/>
    </row>
    <row r="840" spans="2:135" ht="12.75" x14ac:dyDescent="0.2">
      <c r="B840" s="6"/>
      <c r="K840" s="25"/>
      <c r="L840" s="9"/>
      <c r="M840" s="9"/>
      <c r="W840" s="9"/>
      <c r="X840" s="9"/>
      <c r="AJ840" s="9"/>
      <c r="AL840" s="9"/>
      <c r="AM840" s="9"/>
      <c r="AP840" s="9"/>
      <c r="AQ840" s="9"/>
      <c r="AW840" s="9"/>
      <c r="AX840" s="9"/>
      <c r="BA840" s="9"/>
      <c r="BB840" s="9"/>
      <c r="BH840" s="9"/>
      <c r="BI840" s="9"/>
      <c r="BL840" s="9"/>
      <c r="BM840" s="9"/>
      <c r="BS840" s="9"/>
      <c r="BT840" s="9"/>
      <c r="BW840" s="9"/>
      <c r="BX840" s="9"/>
      <c r="CD840" s="9"/>
      <c r="CE840" s="9"/>
      <c r="CH840" s="9"/>
      <c r="CI840" s="9"/>
      <c r="CO840" s="9"/>
      <c r="CP840" s="9"/>
      <c r="CS840" s="9"/>
      <c r="CT840" s="9"/>
      <c r="CZ840" s="9"/>
      <c r="DA840" s="9"/>
      <c r="DD840" s="9"/>
      <c r="DE840" s="9"/>
      <c r="DK840" s="9"/>
      <c r="DL840" s="9"/>
      <c r="DO840" s="9"/>
      <c r="DP840" s="9"/>
      <c r="DU840" s="8"/>
      <c r="DX840" s="9"/>
      <c r="EE840" s="9"/>
    </row>
    <row r="841" spans="2:135" ht="12.75" x14ac:dyDescent="0.2">
      <c r="B841" s="6"/>
      <c r="K841" s="25"/>
      <c r="L841" s="9"/>
      <c r="M841" s="9"/>
      <c r="W841" s="9"/>
      <c r="X841" s="9"/>
      <c r="AJ841" s="9"/>
      <c r="AL841" s="9"/>
      <c r="AM841" s="9"/>
      <c r="AP841" s="9"/>
      <c r="AQ841" s="9"/>
      <c r="AW841" s="9"/>
      <c r="AX841" s="9"/>
      <c r="BA841" s="9"/>
      <c r="BB841" s="9"/>
      <c r="BH841" s="9"/>
      <c r="BI841" s="9"/>
      <c r="BL841" s="9"/>
      <c r="BM841" s="9"/>
      <c r="BS841" s="9"/>
      <c r="BT841" s="9"/>
      <c r="BW841" s="9"/>
      <c r="BX841" s="9"/>
      <c r="CD841" s="9"/>
      <c r="CE841" s="9"/>
      <c r="CH841" s="9"/>
      <c r="CI841" s="9"/>
      <c r="CO841" s="9"/>
      <c r="CP841" s="9"/>
      <c r="CS841" s="9"/>
      <c r="CT841" s="9"/>
      <c r="CZ841" s="9"/>
      <c r="DA841" s="9"/>
      <c r="DD841" s="9"/>
      <c r="DE841" s="9"/>
      <c r="DK841" s="9"/>
      <c r="DL841" s="9"/>
      <c r="DO841" s="9"/>
      <c r="DP841" s="9"/>
      <c r="DU841" s="8"/>
      <c r="DX841" s="9"/>
      <c r="EE841" s="9"/>
    </row>
    <row r="842" spans="2:135" ht="12.75" x14ac:dyDescent="0.2">
      <c r="B842" s="6"/>
      <c r="K842" s="25"/>
      <c r="L842" s="9"/>
      <c r="M842" s="9"/>
      <c r="W842" s="9"/>
      <c r="X842" s="9"/>
      <c r="AJ842" s="9"/>
      <c r="AL842" s="9"/>
      <c r="AM842" s="9"/>
      <c r="AP842" s="9"/>
      <c r="AQ842" s="9"/>
      <c r="AW842" s="9"/>
      <c r="AX842" s="9"/>
      <c r="BA842" s="9"/>
      <c r="BB842" s="9"/>
      <c r="BH842" s="9"/>
      <c r="BI842" s="9"/>
      <c r="BL842" s="9"/>
      <c r="BM842" s="9"/>
      <c r="BS842" s="9"/>
      <c r="BT842" s="9"/>
      <c r="BW842" s="9"/>
      <c r="BX842" s="9"/>
      <c r="CD842" s="9"/>
      <c r="CE842" s="9"/>
      <c r="CH842" s="9"/>
      <c r="CI842" s="9"/>
      <c r="CO842" s="9"/>
      <c r="CP842" s="9"/>
      <c r="CS842" s="9"/>
      <c r="CT842" s="9"/>
      <c r="CZ842" s="9"/>
      <c r="DA842" s="9"/>
      <c r="DD842" s="9"/>
      <c r="DE842" s="9"/>
      <c r="DK842" s="9"/>
      <c r="DL842" s="9"/>
      <c r="DO842" s="9"/>
      <c r="DP842" s="9"/>
      <c r="DU842" s="8"/>
      <c r="DX842" s="9"/>
      <c r="EE842" s="9"/>
    </row>
    <row r="843" spans="2:135" ht="12.75" x14ac:dyDescent="0.2">
      <c r="B843" s="6"/>
      <c r="K843" s="25"/>
      <c r="L843" s="9"/>
      <c r="M843" s="9"/>
      <c r="W843" s="9"/>
      <c r="X843" s="9"/>
      <c r="AJ843" s="9"/>
      <c r="AL843" s="9"/>
      <c r="AM843" s="9"/>
      <c r="AP843" s="9"/>
      <c r="AQ843" s="9"/>
      <c r="AW843" s="9"/>
      <c r="AX843" s="9"/>
      <c r="BA843" s="9"/>
      <c r="BB843" s="9"/>
      <c r="BH843" s="9"/>
      <c r="BI843" s="9"/>
      <c r="BL843" s="9"/>
      <c r="BM843" s="9"/>
      <c r="BS843" s="9"/>
      <c r="BT843" s="9"/>
      <c r="BW843" s="9"/>
      <c r="BX843" s="9"/>
      <c r="CD843" s="9"/>
      <c r="CE843" s="9"/>
      <c r="CH843" s="9"/>
      <c r="CI843" s="9"/>
      <c r="CO843" s="9"/>
      <c r="CP843" s="9"/>
      <c r="CS843" s="9"/>
      <c r="CT843" s="9"/>
      <c r="CZ843" s="9"/>
      <c r="DA843" s="9"/>
      <c r="DD843" s="9"/>
      <c r="DE843" s="9"/>
      <c r="DK843" s="9"/>
      <c r="DL843" s="9"/>
      <c r="DO843" s="9"/>
      <c r="DP843" s="9"/>
      <c r="DU843" s="8"/>
      <c r="DX843" s="9"/>
      <c r="EE843" s="9"/>
    </row>
    <row r="844" spans="2:135" ht="12.75" x14ac:dyDescent="0.2">
      <c r="B844" s="6"/>
      <c r="K844" s="25"/>
      <c r="L844" s="9"/>
      <c r="M844" s="9"/>
      <c r="W844" s="9"/>
      <c r="X844" s="9"/>
      <c r="AJ844" s="9"/>
      <c r="AL844" s="9"/>
      <c r="AM844" s="9"/>
      <c r="AP844" s="9"/>
      <c r="AQ844" s="9"/>
      <c r="AW844" s="9"/>
      <c r="AX844" s="9"/>
      <c r="BA844" s="9"/>
      <c r="BB844" s="9"/>
      <c r="BH844" s="9"/>
      <c r="BI844" s="9"/>
      <c r="BL844" s="9"/>
      <c r="BM844" s="9"/>
      <c r="BS844" s="9"/>
      <c r="BT844" s="9"/>
      <c r="BW844" s="9"/>
      <c r="BX844" s="9"/>
      <c r="CD844" s="9"/>
      <c r="CE844" s="9"/>
      <c r="CH844" s="9"/>
      <c r="CI844" s="9"/>
      <c r="CO844" s="9"/>
      <c r="CP844" s="9"/>
      <c r="CS844" s="9"/>
      <c r="CT844" s="9"/>
      <c r="CZ844" s="9"/>
      <c r="DA844" s="9"/>
      <c r="DD844" s="9"/>
      <c r="DE844" s="9"/>
      <c r="DK844" s="9"/>
      <c r="DL844" s="9"/>
      <c r="DO844" s="9"/>
      <c r="DP844" s="9"/>
      <c r="DU844" s="8"/>
      <c r="DX844" s="9"/>
      <c r="EE844" s="9"/>
    </row>
    <row r="845" spans="2:135" ht="12.75" x14ac:dyDescent="0.2">
      <c r="B845" s="6"/>
      <c r="K845" s="25"/>
      <c r="L845" s="9"/>
      <c r="M845" s="9"/>
      <c r="W845" s="9"/>
      <c r="X845" s="9"/>
      <c r="AJ845" s="9"/>
      <c r="AL845" s="9"/>
      <c r="AM845" s="9"/>
      <c r="AP845" s="9"/>
      <c r="AQ845" s="9"/>
      <c r="AW845" s="9"/>
      <c r="AX845" s="9"/>
      <c r="BA845" s="9"/>
      <c r="BB845" s="9"/>
      <c r="BH845" s="9"/>
      <c r="BI845" s="9"/>
      <c r="BL845" s="9"/>
      <c r="BM845" s="9"/>
      <c r="BS845" s="9"/>
      <c r="BT845" s="9"/>
      <c r="BW845" s="9"/>
      <c r="BX845" s="9"/>
      <c r="CD845" s="9"/>
      <c r="CE845" s="9"/>
      <c r="CH845" s="9"/>
      <c r="CI845" s="9"/>
      <c r="CO845" s="9"/>
      <c r="CP845" s="9"/>
      <c r="CS845" s="9"/>
      <c r="CT845" s="9"/>
      <c r="CZ845" s="9"/>
      <c r="DA845" s="9"/>
      <c r="DD845" s="9"/>
      <c r="DE845" s="9"/>
      <c r="DK845" s="9"/>
      <c r="DL845" s="9"/>
      <c r="DO845" s="9"/>
      <c r="DP845" s="9"/>
      <c r="DU845" s="8"/>
      <c r="DX845" s="9"/>
      <c r="EE845" s="9"/>
    </row>
    <row r="846" spans="2:135" ht="12.75" x14ac:dyDescent="0.2">
      <c r="B846" s="6"/>
      <c r="K846" s="25"/>
      <c r="L846" s="9"/>
      <c r="M846" s="9"/>
      <c r="W846" s="9"/>
      <c r="X846" s="9"/>
      <c r="AJ846" s="9"/>
      <c r="AL846" s="9"/>
      <c r="AM846" s="9"/>
      <c r="AP846" s="9"/>
      <c r="AQ846" s="9"/>
      <c r="AW846" s="9"/>
      <c r="AX846" s="9"/>
      <c r="BA846" s="9"/>
      <c r="BB846" s="9"/>
      <c r="BH846" s="9"/>
      <c r="BI846" s="9"/>
      <c r="BL846" s="9"/>
      <c r="BM846" s="9"/>
      <c r="BS846" s="9"/>
      <c r="BT846" s="9"/>
      <c r="BW846" s="9"/>
      <c r="BX846" s="9"/>
      <c r="CD846" s="9"/>
      <c r="CE846" s="9"/>
      <c r="CH846" s="9"/>
      <c r="CI846" s="9"/>
      <c r="CO846" s="9"/>
      <c r="CP846" s="9"/>
      <c r="CS846" s="9"/>
      <c r="CT846" s="9"/>
      <c r="CZ846" s="9"/>
      <c r="DA846" s="9"/>
      <c r="DD846" s="9"/>
      <c r="DE846" s="9"/>
      <c r="DK846" s="9"/>
      <c r="DL846" s="9"/>
      <c r="DO846" s="9"/>
      <c r="DP846" s="9"/>
      <c r="DU846" s="8"/>
      <c r="DX846" s="9"/>
      <c r="EE846" s="9"/>
    </row>
    <row r="847" spans="2:135" ht="12.75" x14ac:dyDescent="0.2">
      <c r="B847" s="6"/>
      <c r="K847" s="25"/>
      <c r="L847" s="9"/>
      <c r="M847" s="9"/>
      <c r="W847" s="9"/>
      <c r="X847" s="9"/>
      <c r="AJ847" s="9"/>
      <c r="AL847" s="9"/>
      <c r="AM847" s="9"/>
      <c r="AP847" s="9"/>
      <c r="AQ847" s="9"/>
      <c r="AW847" s="9"/>
      <c r="AX847" s="9"/>
      <c r="BA847" s="9"/>
      <c r="BB847" s="9"/>
      <c r="BH847" s="9"/>
      <c r="BI847" s="9"/>
      <c r="BL847" s="9"/>
      <c r="BM847" s="9"/>
      <c r="BS847" s="9"/>
      <c r="BT847" s="9"/>
      <c r="BW847" s="9"/>
      <c r="BX847" s="9"/>
      <c r="CD847" s="9"/>
      <c r="CE847" s="9"/>
      <c r="CH847" s="9"/>
      <c r="CI847" s="9"/>
      <c r="CO847" s="9"/>
      <c r="CP847" s="9"/>
      <c r="CS847" s="9"/>
      <c r="CT847" s="9"/>
      <c r="CZ847" s="9"/>
      <c r="DA847" s="9"/>
      <c r="DD847" s="9"/>
      <c r="DE847" s="9"/>
      <c r="DK847" s="9"/>
      <c r="DL847" s="9"/>
      <c r="DO847" s="9"/>
      <c r="DP847" s="9"/>
      <c r="DU847" s="8"/>
      <c r="DX847" s="9"/>
      <c r="EE847" s="9"/>
    </row>
    <row r="848" spans="2:135" ht="12.75" x14ac:dyDescent="0.2">
      <c r="B848" s="6"/>
      <c r="K848" s="25"/>
      <c r="L848" s="9"/>
      <c r="M848" s="9"/>
      <c r="W848" s="9"/>
      <c r="X848" s="9"/>
      <c r="AJ848" s="9"/>
      <c r="AL848" s="9"/>
      <c r="AM848" s="9"/>
      <c r="AP848" s="9"/>
      <c r="AQ848" s="9"/>
      <c r="AW848" s="9"/>
      <c r="AX848" s="9"/>
      <c r="BA848" s="9"/>
      <c r="BB848" s="9"/>
      <c r="BH848" s="9"/>
      <c r="BI848" s="9"/>
      <c r="BL848" s="9"/>
      <c r="BM848" s="9"/>
      <c r="BS848" s="9"/>
      <c r="BT848" s="9"/>
      <c r="BW848" s="9"/>
      <c r="BX848" s="9"/>
      <c r="CD848" s="9"/>
      <c r="CE848" s="9"/>
      <c r="CH848" s="9"/>
      <c r="CI848" s="9"/>
      <c r="CO848" s="9"/>
      <c r="CP848" s="9"/>
      <c r="CS848" s="9"/>
      <c r="CT848" s="9"/>
      <c r="CZ848" s="9"/>
      <c r="DA848" s="9"/>
      <c r="DD848" s="9"/>
      <c r="DE848" s="9"/>
      <c r="DK848" s="9"/>
      <c r="DL848" s="9"/>
      <c r="DO848" s="9"/>
      <c r="DP848" s="9"/>
      <c r="DU848" s="8"/>
      <c r="DX848" s="9"/>
      <c r="EE848" s="9"/>
    </row>
    <row r="849" spans="2:135" ht="12.75" x14ac:dyDescent="0.2">
      <c r="B849" s="6"/>
      <c r="K849" s="25"/>
      <c r="L849" s="9"/>
      <c r="M849" s="9"/>
      <c r="W849" s="9"/>
      <c r="X849" s="9"/>
      <c r="AJ849" s="9"/>
      <c r="AL849" s="9"/>
      <c r="AM849" s="9"/>
      <c r="AP849" s="9"/>
      <c r="AQ849" s="9"/>
      <c r="AW849" s="9"/>
      <c r="AX849" s="9"/>
      <c r="BA849" s="9"/>
      <c r="BB849" s="9"/>
      <c r="BH849" s="9"/>
      <c r="BI849" s="9"/>
      <c r="BL849" s="9"/>
      <c r="BM849" s="9"/>
      <c r="BS849" s="9"/>
      <c r="BT849" s="9"/>
      <c r="BW849" s="9"/>
      <c r="BX849" s="9"/>
      <c r="CD849" s="9"/>
      <c r="CE849" s="9"/>
      <c r="CH849" s="9"/>
      <c r="CI849" s="9"/>
      <c r="CO849" s="9"/>
      <c r="CP849" s="9"/>
      <c r="CS849" s="9"/>
      <c r="CT849" s="9"/>
      <c r="CZ849" s="9"/>
      <c r="DA849" s="9"/>
      <c r="DD849" s="9"/>
      <c r="DE849" s="9"/>
      <c r="DK849" s="9"/>
      <c r="DL849" s="9"/>
      <c r="DO849" s="9"/>
      <c r="DP849" s="9"/>
      <c r="DU849" s="8"/>
      <c r="DX849" s="9"/>
      <c r="EE849" s="9"/>
    </row>
    <row r="850" spans="2:135" ht="12.75" x14ac:dyDescent="0.2">
      <c r="B850" s="6"/>
      <c r="K850" s="25"/>
      <c r="L850" s="9"/>
      <c r="M850" s="9"/>
      <c r="W850" s="9"/>
      <c r="X850" s="9"/>
      <c r="AJ850" s="9"/>
      <c r="AL850" s="9"/>
      <c r="AM850" s="9"/>
      <c r="AP850" s="9"/>
      <c r="AQ850" s="9"/>
      <c r="AW850" s="9"/>
      <c r="AX850" s="9"/>
      <c r="BA850" s="9"/>
      <c r="BB850" s="9"/>
      <c r="BH850" s="9"/>
      <c r="BI850" s="9"/>
      <c r="BL850" s="9"/>
      <c r="BM850" s="9"/>
      <c r="BS850" s="9"/>
      <c r="BT850" s="9"/>
      <c r="BW850" s="9"/>
      <c r="BX850" s="9"/>
      <c r="CD850" s="9"/>
      <c r="CE850" s="9"/>
      <c r="CH850" s="9"/>
      <c r="CI850" s="9"/>
      <c r="CO850" s="9"/>
      <c r="CP850" s="9"/>
      <c r="CS850" s="9"/>
      <c r="CT850" s="9"/>
      <c r="CZ850" s="9"/>
      <c r="DA850" s="9"/>
      <c r="DD850" s="9"/>
      <c r="DE850" s="9"/>
      <c r="DK850" s="9"/>
      <c r="DL850" s="9"/>
      <c r="DO850" s="9"/>
      <c r="DP850" s="9"/>
      <c r="DU850" s="8"/>
      <c r="DX850" s="9"/>
      <c r="EE850" s="9"/>
    </row>
    <row r="851" spans="2:135" ht="12.75" x14ac:dyDescent="0.2">
      <c r="B851" s="6"/>
      <c r="K851" s="25"/>
      <c r="L851" s="9"/>
      <c r="M851" s="9"/>
      <c r="W851" s="9"/>
      <c r="X851" s="9"/>
      <c r="AJ851" s="9"/>
      <c r="AL851" s="9"/>
      <c r="AM851" s="9"/>
      <c r="AP851" s="9"/>
      <c r="AQ851" s="9"/>
      <c r="AW851" s="9"/>
      <c r="AX851" s="9"/>
      <c r="BA851" s="9"/>
      <c r="BB851" s="9"/>
      <c r="BH851" s="9"/>
      <c r="BI851" s="9"/>
      <c r="BL851" s="9"/>
      <c r="BM851" s="9"/>
      <c r="BS851" s="9"/>
      <c r="BT851" s="9"/>
      <c r="BW851" s="9"/>
      <c r="BX851" s="9"/>
      <c r="CD851" s="9"/>
      <c r="CE851" s="9"/>
      <c r="CH851" s="9"/>
      <c r="CI851" s="9"/>
      <c r="CO851" s="9"/>
      <c r="CP851" s="9"/>
      <c r="CS851" s="9"/>
      <c r="CT851" s="9"/>
      <c r="CZ851" s="9"/>
      <c r="DA851" s="9"/>
      <c r="DD851" s="9"/>
      <c r="DE851" s="9"/>
      <c r="DK851" s="9"/>
      <c r="DL851" s="9"/>
      <c r="DO851" s="9"/>
      <c r="DP851" s="9"/>
      <c r="DU851" s="8"/>
      <c r="DX851" s="9"/>
      <c r="EE851" s="9"/>
    </row>
    <row r="852" spans="2:135" ht="12.75" x14ac:dyDescent="0.2">
      <c r="B852" s="6"/>
      <c r="K852" s="25"/>
      <c r="L852" s="9"/>
      <c r="M852" s="9"/>
      <c r="W852" s="9"/>
      <c r="X852" s="9"/>
      <c r="AJ852" s="9"/>
      <c r="AL852" s="9"/>
      <c r="AM852" s="9"/>
      <c r="AP852" s="9"/>
      <c r="AQ852" s="9"/>
      <c r="AW852" s="9"/>
      <c r="AX852" s="9"/>
      <c r="BA852" s="9"/>
      <c r="BB852" s="9"/>
      <c r="BH852" s="9"/>
      <c r="BI852" s="9"/>
      <c r="BL852" s="9"/>
      <c r="BM852" s="9"/>
      <c r="BS852" s="9"/>
      <c r="BT852" s="9"/>
      <c r="BW852" s="9"/>
      <c r="BX852" s="9"/>
      <c r="CD852" s="9"/>
      <c r="CE852" s="9"/>
      <c r="CH852" s="9"/>
      <c r="CI852" s="9"/>
      <c r="CO852" s="9"/>
      <c r="CP852" s="9"/>
      <c r="CS852" s="9"/>
      <c r="CT852" s="9"/>
      <c r="CZ852" s="9"/>
      <c r="DA852" s="9"/>
      <c r="DD852" s="9"/>
      <c r="DE852" s="9"/>
      <c r="DK852" s="9"/>
      <c r="DL852" s="9"/>
      <c r="DO852" s="9"/>
      <c r="DP852" s="9"/>
      <c r="DU852" s="8"/>
      <c r="DX852" s="9"/>
      <c r="EE852" s="9"/>
    </row>
    <row r="853" spans="2:135" ht="12.75" x14ac:dyDescent="0.2">
      <c r="B853" s="6"/>
      <c r="K853" s="25"/>
      <c r="L853" s="9"/>
      <c r="M853" s="9"/>
      <c r="W853" s="9"/>
      <c r="X853" s="9"/>
      <c r="AJ853" s="9"/>
      <c r="AL853" s="9"/>
      <c r="AM853" s="9"/>
      <c r="AP853" s="9"/>
      <c r="AQ853" s="9"/>
      <c r="AW853" s="9"/>
      <c r="AX853" s="9"/>
      <c r="BA853" s="9"/>
      <c r="BB853" s="9"/>
      <c r="BH853" s="9"/>
      <c r="BI853" s="9"/>
      <c r="BL853" s="9"/>
      <c r="BM853" s="9"/>
      <c r="BS853" s="9"/>
      <c r="BT853" s="9"/>
      <c r="BW853" s="9"/>
      <c r="BX853" s="9"/>
      <c r="CD853" s="9"/>
      <c r="CE853" s="9"/>
      <c r="CH853" s="9"/>
      <c r="CI853" s="9"/>
      <c r="CO853" s="9"/>
      <c r="CP853" s="9"/>
      <c r="CS853" s="9"/>
      <c r="CT853" s="9"/>
      <c r="CZ853" s="9"/>
      <c r="DA853" s="9"/>
      <c r="DD853" s="9"/>
      <c r="DE853" s="9"/>
      <c r="DK853" s="9"/>
      <c r="DL853" s="9"/>
      <c r="DO853" s="9"/>
      <c r="DP853" s="9"/>
      <c r="DU853" s="8"/>
      <c r="DX853" s="9"/>
      <c r="EE853" s="9"/>
    </row>
    <row r="854" spans="2:135" ht="12.75" x14ac:dyDescent="0.2">
      <c r="B854" s="6"/>
      <c r="K854" s="25"/>
      <c r="L854" s="9"/>
      <c r="M854" s="9"/>
      <c r="W854" s="9"/>
      <c r="X854" s="9"/>
      <c r="AJ854" s="9"/>
      <c r="AL854" s="9"/>
      <c r="AM854" s="9"/>
      <c r="AP854" s="9"/>
      <c r="AQ854" s="9"/>
      <c r="AW854" s="9"/>
      <c r="AX854" s="9"/>
      <c r="BA854" s="9"/>
      <c r="BB854" s="9"/>
      <c r="BH854" s="9"/>
      <c r="BI854" s="9"/>
      <c r="BL854" s="9"/>
      <c r="BM854" s="9"/>
      <c r="BS854" s="9"/>
      <c r="BT854" s="9"/>
      <c r="BW854" s="9"/>
      <c r="BX854" s="9"/>
      <c r="CD854" s="9"/>
      <c r="CE854" s="9"/>
      <c r="CH854" s="9"/>
      <c r="CI854" s="9"/>
      <c r="CO854" s="9"/>
      <c r="CP854" s="9"/>
      <c r="CS854" s="9"/>
      <c r="CT854" s="9"/>
      <c r="CZ854" s="9"/>
      <c r="DA854" s="9"/>
      <c r="DD854" s="9"/>
      <c r="DE854" s="9"/>
      <c r="DK854" s="9"/>
      <c r="DL854" s="9"/>
      <c r="DO854" s="9"/>
      <c r="DP854" s="9"/>
      <c r="DU854" s="8"/>
      <c r="DX854" s="9"/>
      <c r="EE854" s="9"/>
    </row>
    <row r="855" spans="2:135" ht="12.75" x14ac:dyDescent="0.2">
      <c r="B855" s="6"/>
      <c r="K855" s="25"/>
      <c r="L855" s="9"/>
      <c r="M855" s="9"/>
      <c r="W855" s="9"/>
      <c r="X855" s="9"/>
      <c r="AJ855" s="9"/>
      <c r="AL855" s="9"/>
      <c r="AM855" s="9"/>
      <c r="AP855" s="9"/>
      <c r="AQ855" s="9"/>
      <c r="AW855" s="9"/>
      <c r="AX855" s="9"/>
      <c r="BA855" s="9"/>
      <c r="BB855" s="9"/>
      <c r="BH855" s="9"/>
      <c r="BI855" s="9"/>
      <c r="BL855" s="9"/>
      <c r="BM855" s="9"/>
      <c r="BS855" s="9"/>
      <c r="BT855" s="9"/>
      <c r="BW855" s="9"/>
      <c r="BX855" s="9"/>
      <c r="CD855" s="9"/>
      <c r="CE855" s="9"/>
      <c r="CH855" s="9"/>
      <c r="CI855" s="9"/>
      <c r="CO855" s="9"/>
      <c r="CP855" s="9"/>
      <c r="CS855" s="9"/>
      <c r="CT855" s="9"/>
      <c r="CZ855" s="9"/>
      <c r="DA855" s="9"/>
      <c r="DD855" s="9"/>
      <c r="DE855" s="9"/>
      <c r="DK855" s="9"/>
      <c r="DL855" s="9"/>
      <c r="DO855" s="9"/>
      <c r="DP855" s="9"/>
      <c r="DU855" s="8"/>
      <c r="DX855" s="9"/>
      <c r="EE855" s="9"/>
    </row>
    <row r="856" spans="2:135" ht="12.75" x14ac:dyDescent="0.2">
      <c r="B856" s="6"/>
      <c r="K856" s="25"/>
      <c r="L856" s="9"/>
      <c r="M856" s="9"/>
      <c r="W856" s="9"/>
      <c r="X856" s="9"/>
      <c r="AJ856" s="9"/>
      <c r="AL856" s="9"/>
      <c r="AM856" s="9"/>
      <c r="AP856" s="9"/>
      <c r="AQ856" s="9"/>
      <c r="AW856" s="9"/>
      <c r="AX856" s="9"/>
      <c r="BA856" s="9"/>
      <c r="BB856" s="9"/>
      <c r="BH856" s="9"/>
      <c r="BI856" s="9"/>
      <c r="BL856" s="9"/>
      <c r="BM856" s="9"/>
      <c r="BS856" s="9"/>
      <c r="BT856" s="9"/>
      <c r="BW856" s="9"/>
      <c r="BX856" s="9"/>
      <c r="CD856" s="9"/>
      <c r="CE856" s="9"/>
      <c r="CH856" s="9"/>
      <c r="CI856" s="9"/>
      <c r="CO856" s="9"/>
      <c r="CP856" s="9"/>
      <c r="CS856" s="9"/>
      <c r="CT856" s="9"/>
      <c r="CZ856" s="9"/>
      <c r="DA856" s="9"/>
      <c r="DD856" s="9"/>
      <c r="DE856" s="9"/>
      <c r="DK856" s="9"/>
      <c r="DL856" s="9"/>
      <c r="DO856" s="9"/>
      <c r="DP856" s="9"/>
      <c r="DU856" s="8"/>
      <c r="DX856" s="9"/>
      <c r="EE856" s="9"/>
    </row>
    <row r="857" spans="2:135" ht="12.75" x14ac:dyDescent="0.2">
      <c r="B857" s="6"/>
      <c r="K857" s="25"/>
      <c r="L857" s="9"/>
      <c r="M857" s="9"/>
      <c r="W857" s="9"/>
      <c r="X857" s="9"/>
      <c r="AJ857" s="9"/>
      <c r="AL857" s="9"/>
      <c r="AM857" s="9"/>
      <c r="AP857" s="9"/>
      <c r="AQ857" s="9"/>
      <c r="AW857" s="9"/>
      <c r="AX857" s="9"/>
      <c r="BA857" s="9"/>
      <c r="BB857" s="9"/>
      <c r="BH857" s="9"/>
      <c r="BI857" s="9"/>
      <c r="BL857" s="9"/>
      <c r="BM857" s="9"/>
      <c r="BS857" s="9"/>
      <c r="BT857" s="9"/>
      <c r="BW857" s="9"/>
      <c r="BX857" s="9"/>
      <c r="CD857" s="9"/>
      <c r="CE857" s="9"/>
      <c r="CH857" s="9"/>
      <c r="CI857" s="9"/>
      <c r="CO857" s="9"/>
      <c r="CP857" s="9"/>
      <c r="CS857" s="9"/>
      <c r="CT857" s="9"/>
      <c r="CZ857" s="9"/>
      <c r="DA857" s="9"/>
      <c r="DD857" s="9"/>
      <c r="DE857" s="9"/>
      <c r="DK857" s="9"/>
      <c r="DL857" s="9"/>
      <c r="DO857" s="9"/>
      <c r="DP857" s="9"/>
      <c r="DU857" s="8"/>
      <c r="DX857" s="9"/>
      <c r="EE857" s="9"/>
    </row>
    <row r="858" spans="2:135" ht="12.75" x14ac:dyDescent="0.2">
      <c r="B858" s="6"/>
      <c r="K858" s="25"/>
      <c r="L858" s="9"/>
      <c r="M858" s="9"/>
      <c r="W858" s="9"/>
      <c r="X858" s="9"/>
      <c r="AJ858" s="9"/>
      <c r="AL858" s="9"/>
      <c r="AM858" s="9"/>
      <c r="AP858" s="9"/>
      <c r="AQ858" s="9"/>
      <c r="AW858" s="9"/>
      <c r="AX858" s="9"/>
      <c r="BA858" s="9"/>
      <c r="BB858" s="9"/>
      <c r="BH858" s="9"/>
      <c r="BI858" s="9"/>
      <c r="BL858" s="9"/>
      <c r="BM858" s="9"/>
      <c r="BS858" s="9"/>
      <c r="BT858" s="9"/>
      <c r="BW858" s="9"/>
      <c r="BX858" s="9"/>
      <c r="CD858" s="9"/>
      <c r="CE858" s="9"/>
      <c r="CH858" s="9"/>
      <c r="CI858" s="9"/>
      <c r="CO858" s="9"/>
      <c r="CP858" s="9"/>
      <c r="CS858" s="9"/>
      <c r="CT858" s="9"/>
      <c r="CZ858" s="9"/>
      <c r="DA858" s="9"/>
      <c r="DD858" s="9"/>
      <c r="DE858" s="9"/>
      <c r="DK858" s="9"/>
      <c r="DL858" s="9"/>
      <c r="DO858" s="9"/>
      <c r="DP858" s="9"/>
      <c r="DU858" s="8"/>
      <c r="DX858" s="9"/>
      <c r="EE858" s="9"/>
    </row>
    <row r="859" spans="2:135" ht="12.75" x14ac:dyDescent="0.2">
      <c r="B859" s="6"/>
      <c r="K859" s="25"/>
      <c r="L859" s="9"/>
      <c r="M859" s="9"/>
      <c r="W859" s="9"/>
      <c r="X859" s="9"/>
      <c r="AJ859" s="9"/>
      <c r="AL859" s="9"/>
      <c r="AM859" s="9"/>
      <c r="AP859" s="9"/>
      <c r="AQ859" s="9"/>
      <c r="AW859" s="9"/>
      <c r="AX859" s="9"/>
      <c r="BA859" s="9"/>
      <c r="BB859" s="9"/>
      <c r="BH859" s="9"/>
      <c r="BI859" s="9"/>
      <c r="BL859" s="9"/>
      <c r="BM859" s="9"/>
      <c r="BS859" s="9"/>
      <c r="BT859" s="9"/>
      <c r="BW859" s="9"/>
      <c r="BX859" s="9"/>
      <c r="CD859" s="9"/>
      <c r="CE859" s="9"/>
      <c r="CH859" s="9"/>
      <c r="CI859" s="9"/>
      <c r="CO859" s="9"/>
      <c r="CP859" s="9"/>
      <c r="CS859" s="9"/>
      <c r="CT859" s="9"/>
      <c r="CZ859" s="9"/>
      <c r="DA859" s="9"/>
      <c r="DD859" s="9"/>
      <c r="DE859" s="9"/>
      <c r="DK859" s="9"/>
      <c r="DL859" s="9"/>
      <c r="DO859" s="9"/>
      <c r="DP859" s="9"/>
      <c r="DU859" s="8"/>
      <c r="DX859" s="9"/>
      <c r="EE859" s="9"/>
    </row>
    <row r="860" spans="2:135" ht="12.75" x14ac:dyDescent="0.2">
      <c r="B860" s="6"/>
      <c r="K860" s="25"/>
      <c r="L860" s="9"/>
      <c r="M860" s="9"/>
      <c r="W860" s="9"/>
      <c r="X860" s="9"/>
      <c r="AJ860" s="9"/>
      <c r="AL860" s="9"/>
      <c r="AM860" s="9"/>
      <c r="AP860" s="9"/>
      <c r="AQ860" s="9"/>
      <c r="AW860" s="9"/>
      <c r="AX860" s="9"/>
      <c r="BA860" s="9"/>
      <c r="BB860" s="9"/>
      <c r="BH860" s="9"/>
      <c r="BI860" s="9"/>
      <c r="BL860" s="9"/>
      <c r="BM860" s="9"/>
      <c r="BS860" s="9"/>
      <c r="BT860" s="9"/>
      <c r="BW860" s="9"/>
      <c r="BX860" s="9"/>
      <c r="CD860" s="9"/>
      <c r="CE860" s="9"/>
      <c r="CH860" s="9"/>
      <c r="CI860" s="9"/>
      <c r="CO860" s="9"/>
      <c r="CP860" s="9"/>
      <c r="CS860" s="9"/>
      <c r="CT860" s="9"/>
      <c r="CZ860" s="9"/>
      <c r="DA860" s="9"/>
      <c r="DD860" s="9"/>
      <c r="DE860" s="9"/>
      <c r="DK860" s="9"/>
      <c r="DL860" s="9"/>
      <c r="DO860" s="9"/>
      <c r="DP860" s="9"/>
      <c r="DU860" s="8"/>
      <c r="DX860" s="9"/>
      <c r="EE860" s="9"/>
    </row>
    <row r="861" spans="2:135" ht="12.75" x14ac:dyDescent="0.2">
      <c r="B861" s="6"/>
      <c r="K861" s="25"/>
      <c r="L861" s="9"/>
      <c r="M861" s="9"/>
      <c r="W861" s="9"/>
      <c r="X861" s="9"/>
      <c r="AJ861" s="9"/>
      <c r="AL861" s="9"/>
      <c r="AM861" s="9"/>
      <c r="AP861" s="9"/>
      <c r="AQ861" s="9"/>
      <c r="AW861" s="9"/>
      <c r="AX861" s="9"/>
      <c r="BA861" s="9"/>
      <c r="BB861" s="9"/>
      <c r="BH861" s="9"/>
      <c r="BI861" s="9"/>
      <c r="BL861" s="9"/>
      <c r="BM861" s="9"/>
      <c r="BS861" s="9"/>
      <c r="BT861" s="9"/>
      <c r="BW861" s="9"/>
      <c r="BX861" s="9"/>
      <c r="CD861" s="9"/>
      <c r="CE861" s="9"/>
      <c r="CH861" s="9"/>
      <c r="CI861" s="9"/>
      <c r="CO861" s="9"/>
      <c r="CP861" s="9"/>
      <c r="CS861" s="9"/>
      <c r="CT861" s="9"/>
      <c r="CZ861" s="9"/>
      <c r="DA861" s="9"/>
      <c r="DD861" s="9"/>
      <c r="DE861" s="9"/>
      <c r="DK861" s="9"/>
      <c r="DL861" s="9"/>
      <c r="DO861" s="9"/>
      <c r="DP861" s="9"/>
      <c r="DU861" s="8"/>
      <c r="DX861" s="9"/>
      <c r="EE861" s="9"/>
    </row>
    <row r="862" spans="2:135" ht="12.75" x14ac:dyDescent="0.2">
      <c r="B862" s="6"/>
      <c r="K862" s="25"/>
      <c r="L862" s="9"/>
      <c r="M862" s="9"/>
      <c r="W862" s="9"/>
      <c r="X862" s="9"/>
      <c r="AJ862" s="9"/>
      <c r="AL862" s="9"/>
      <c r="AM862" s="9"/>
      <c r="AP862" s="9"/>
      <c r="AQ862" s="9"/>
      <c r="AW862" s="9"/>
      <c r="AX862" s="9"/>
      <c r="BA862" s="9"/>
      <c r="BB862" s="9"/>
      <c r="BH862" s="9"/>
      <c r="BI862" s="9"/>
      <c r="BL862" s="9"/>
      <c r="BM862" s="9"/>
      <c r="BS862" s="9"/>
      <c r="BT862" s="9"/>
      <c r="BW862" s="9"/>
      <c r="BX862" s="9"/>
      <c r="CD862" s="9"/>
      <c r="CE862" s="9"/>
      <c r="CH862" s="9"/>
      <c r="CI862" s="9"/>
      <c r="CO862" s="9"/>
      <c r="CP862" s="9"/>
      <c r="CS862" s="9"/>
      <c r="CT862" s="9"/>
      <c r="CZ862" s="9"/>
      <c r="DA862" s="9"/>
      <c r="DD862" s="9"/>
      <c r="DE862" s="9"/>
      <c r="DK862" s="9"/>
      <c r="DL862" s="9"/>
      <c r="DO862" s="9"/>
      <c r="DP862" s="9"/>
      <c r="DU862" s="8"/>
      <c r="DX862" s="9"/>
      <c r="EE862" s="9"/>
    </row>
    <row r="863" spans="2:135" ht="12.75" x14ac:dyDescent="0.2">
      <c r="B863" s="6"/>
      <c r="K863" s="25"/>
      <c r="L863" s="9"/>
      <c r="M863" s="9"/>
      <c r="W863" s="9"/>
      <c r="X863" s="9"/>
      <c r="AJ863" s="9"/>
      <c r="AL863" s="9"/>
      <c r="AM863" s="9"/>
      <c r="AP863" s="9"/>
      <c r="AQ863" s="9"/>
      <c r="AW863" s="9"/>
      <c r="AX863" s="9"/>
      <c r="BA863" s="9"/>
      <c r="BB863" s="9"/>
      <c r="BH863" s="9"/>
      <c r="BI863" s="9"/>
      <c r="BL863" s="9"/>
      <c r="BM863" s="9"/>
      <c r="BS863" s="9"/>
      <c r="BT863" s="9"/>
      <c r="BW863" s="9"/>
      <c r="BX863" s="9"/>
      <c r="CD863" s="9"/>
      <c r="CE863" s="9"/>
      <c r="CH863" s="9"/>
      <c r="CI863" s="9"/>
      <c r="CO863" s="9"/>
      <c r="CP863" s="9"/>
      <c r="CS863" s="9"/>
      <c r="CT863" s="9"/>
      <c r="CZ863" s="9"/>
      <c r="DA863" s="9"/>
      <c r="DD863" s="9"/>
      <c r="DE863" s="9"/>
      <c r="DK863" s="9"/>
      <c r="DL863" s="9"/>
      <c r="DO863" s="9"/>
      <c r="DP863" s="9"/>
      <c r="DU863" s="8"/>
      <c r="DX863" s="9"/>
      <c r="EE863" s="9"/>
    </row>
    <row r="864" spans="2:135" ht="12.75" x14ac:dyDescent="0.2">
      <c r="B864" s="6"/>
      <c r="K864" s="25"/>
      <c r="L864" s="9"/>
      <c r="M864" s="9"/>
      <c r="W864" s="9"/>
      <c r="X864" s="9"/>
      <c r="AJ864" s="9"/>
      <c r="AL864" s="9"/>
      <c r="AM864" s="9"/>
      <c r="AP864" s="9"/>
      <c r="AQ864" s="9"/>
      <c r="AW864" s="9"/>
      <c r="AX864" s="9"/>
      <c r="BA864" s="9"/>
      <c r="BB864" s="9"/>
      <c r="BH864" s="9"/>
      <c r="BI864" s="9"/>
      <c r="BL864" s="9"/>
      <c r="BM864" s="9"/>
      <c r="BS864" s="9"/>
      <c r="BT864" s="9"/>
      <c r="BW864" s="9"/>
      <c r="BX864" s="9"/>
      <c r="CD864" s="9"/>
      <c r="CE864" s="9"/>
      <c r="CH864" s="9"/>
      <c r="CI864" s="9"/>
      <c r="CO864" s="9"/>
      <c r="CP864" s="9"/>
      <c r="CS864" s="9"/>
      <c r="CT864" s="9"/>
      <c r="CZ864" s="9"/>
      <c r="DA864" s="9"/>
      <c r="DD864" s="9"/>
      <c r="DE864" s="9"/>
      <c r="DK864" s="9"/>
      <c r="DL864" s="9"/>
      <c r="DO864" s="9"/>
      <c r="DP864" s="9"/>
      <c r="DU864" s="8"/>
      <c r="DX864" s="9"/>
      <c r="EE864" s="9"/>
    </row>
    <row r="865" spans="2:135" ht="12.75" x14ac:dyDescent="0.2">
      <c r="B865" s="6"/>
      <c r="K865" s="25"/>
      <c r="L865" s="9"/>
      <c r="M865" s="9"/>
      <c r="W865" s="9"/>
      <c r="X865" s="9"/>
      <c r="AJ865" s="9"/>
      <c r="AL865" s="9"/>
      <c r="AM865" s="9"/>
      <c r="AP865" s="9"/>
      <c r="AQ865" s="9"/>
      <c r="AW865" s="9"/>
      <c r="AX865" s="9"/>
      <c r="BA865" s="9"/>
      <c r="BB865" s="9"/>
      <c r="BH865" s="9"/>
      <c r="BI865" s="9"/>
      <c r="BL865" s="9"/>
      <c r="BM865" s="9"/>
      <c r="BS865" s="9"/>
      <c r="BT865" s="9"/>
      <c r="BW865" s="9"/>
      <c r="BX865" s="9"/>
      <c r="CD865" s="9"/>
      <c r="CE865" s="9"/>
      <c r="CH865" s="9"/>
      <c r="CI865" s="9"/>
      <c r="CO865" s="9"/>
      <c r="CP865" s="9"/>
      <c r="CS865" s="9"/>
      <c r="CT865" s="9"/>
      <c r="CZ865" s="9"/>
      <c r="DA865" s="9"/>
      <c r="DD865" s="9"/>
      <c r="DE865" s="9"/>
      <c r="DK865" s="9"/>
      <c r="DL865" s="9"/>
      <c r="DO865" s="9"/>
      <c r="DP865" s="9"/>
      <c r="DU865" s="8"/>
      <c r="DX865" s="9"/>
      <c r="EE865" s="9"/>
    </row>
    <row r="866" spans="2:135" ht="12.75" x14ac:dyDescent="0.2">
      <c r="B866" s="6"/>
      <c r="K866" s="25"/>
      <c r="L866" s="9"/>
      <c r="M866" s="9"/>
      <c r="W866" s="9"/>
      <c r="X866" s="9"/>
      <c r="AJ866" s="9"/>
      <c r="AL866" s="9"/>
      <c r="AM866" s="9"/>
      <c r="AP866" s="9"/>
      <c r="AQ866" s="9"/>
      <c r="AW866" s="9"/>
      <c r="AX866" s="9"/>
      <c r="BA866" s="9"/>
      <c r="BB866" s="9"/>
      <c r="BH866" s="9"/>
      <c r="BI866" s="9"/>
      <c r="BL866" s="9"/>
      <c r="BM866" s="9"/>
      <c r="BS866" s="9"/>
      <c r="BT866" s="9"/>
      <c r="BW866" s="9"/>
      <c r="BX866" s="9"/>
      <c r="CD866" s="9"/>
      <c r="CE866" s="9"/>
      <c r="CH866" s="9"/>
      <c r="CI866" s="9"/>
      <c r="CO866" s="9"/>
      <c r="CP866" s="9"/>
      <c r="CS866" s="9"/>
      <c r="CT866" s="9"/>
      <c r="CZ866" s="9"/>
      <c r="DA866" s="9"/>
      <c r="DD866" s="9"/>
      <c r="DE866" s="9"/>
      <c r="DK866" s="9"/>
      <c r="DL866" s="9"/>
      <c r="DO866" s="9"/>
      <c r="DP866" s="9"/>
      <c r="DU866" s="8"/>
      <c r="DX866" s="9"/>
      <c r="EE866" s="9"/>
    </row>
    <row r="867" spans="2:135" ht="12.75" x14ac:dyDescent="0.2">
      <c r="B867" s="6"/>
      <c r="K867" s="25"/>
      <c r="L867" s="9"/>
      <c r="M867" s="9"/>
      <c r="W867" s="9"/>
      <c r="X867" s="9"/>
      <c r="AJ867" s="9"/>
      <c r="AL867" s="9"/>
      <c r="AM867" s="9"/>
      <c r="AP867" s="9"/>
      <c r="AQ867" s="9"/>
      <c r="AW867" s="9"/>
      <c r="AX867" s="9"/>
      <c r="BA867" s="9"/>
      <c r="BB867" s="9"/>
      <c r="BH867" s="9"/>
      <c r="BI867" s="9"/>
      <c r="BL867" s="9"/>
      <c r="BM867" s="9"/>
      <c r="BS867" s="9"/>
      <c r="BT867" s="9"/>
      <c r="BW867" s="9"/>
      <c r="BX867" s="9"/>
      <c r="CD867" s="9"/>
      <c r="CE867" s="9"/>
      <c r="CH867" s="9"/>
      <c r="CI867" s="9"/>
      <c r="CO867" s="9"/>
      <c r="CP867" s="9"/>
      <c r="CS867" s="9"/>
      <c r="CT867" s="9"/>
      <c r="CZ867" s="9"/>
      <c r="DA867" s="9"/>
      <c r="DD867" s="9"/>
      <c r="DE867" s="9"/>
      <c r="DK867" s="9"/>
      <c r="DL867" s="9"/>
      <c r="DO867" s="9"/>
      <c r="DP867" s="9"/>
      <c r="DU867" s="8"/>
      <c r="DX867" s="9"/>
      <c r="EE867" s="9"/>
    </row>
    <row r="868" spans="2:135" ht="12.75" x14ac:dyDescent="0.2">
      <c r="B868" s="6"/>
      <c r="K868" s="25"/>
      <c r="L868" s="9"/>
      <c r="M868" s="9"/>
      <c r="W868" s="9"/>
      <c r="X868" s="9"/>
      <c r="AJ868" s="9"/>
      <c r="AL868" s="9"/>
      <c r="AM868" s="9"/>
      <c r="AP868" s="9"/>
      <c r="AQ868" s="9"/>
      <c r="AW868" s="9"/>
      <c r="AX868" s="9"/>
      <c r="BA868" s="9"/>
      <c r="BB868" s="9"/>
      <c r="BH868" s="9"/>
      <c r="BI868" s="9"/>
      <c r="BL868" s="9"/>
      <c r="BM868" s="9"/>
      <c r="BS868" s="9"/>
      <c r="BT868" s="9"/>
      <c r="BW868" s="9"/>
      <c r="BX868" s="9"/>
      <c r="CD868" s="9"/>
      <c r="CE868" s="9"/>
      <c r="CH868" s="9"/>
      <c r="CI868" s="9"/>
      <c r="CO868" s="9"/>
      <c r="CP868" s="9"/>
      <c r="CS868" s="9"/>
      <c r="CT868" s="9"/>
      <c r="CZ868" s="9"/>
      <c r="DA868" s="9"/>
      <c r="DD868" s="9"/>
      <c r="DE868" s="9"/>
      <c r="DK868" s="9"/>
      <c r="DL868" s="9"/>
      <c r="DO868" s="9"/>
      <c r="DP868" s="9"/>
      <c r="DU868" s="8"/>
      <c r="DX868" s="9"/>
      <c r="EE868" s="9"/>
    </row>
    <row r="869" spans="2:135" ht="12.75" x14ac:dyDescent="0.2">
      <c r="B869" s="6"/>
      <c r="K869" s="25"/>
      <c r="L869" s="9"/>
      <c r="M869" s="9"/>
      <c r="W869" s="9"/>
      <c r="X869" s="9"/>
      <c r="AJ869" s="9"/>
      <c r="AL869" s="9"/>
      <c r="AM869" s="9"/>
      <c r="AP869" s="9"/>
      <c r="AQ869" s="9"/>
      <c r="AW869" s="9"/>
      <c r="AX869" s="9"/>
      <c r="BA869" s="9"/>
      <c r="BB869" s="9"/>
      <c r="BH869" s="9"/>
      <c r="BI869" s="9"/>
      <c r="BL869" s="9"/>
      <c r="BM869" s="9"/>
      <c r="BS869" s="9"/>
      <c r="BT869" s="9"/>
      <c r="BW869" s="9"/>
      <c r="BX869" s="9"/>
      <c r="CD869" s="9"/>
      <c r="CE869" s="9"/>
      <c r="CH869" s="9"/>
      <c r="CI869" s="9"/>
      <c r="CO869" s="9"/>
      <c r="CP869" s="9"/>
      <c r="CS869" s="9"/>
      <c r="CT869" s="9"/>
      <c r="CZ869" s="9"/>
      <c r="DA869" s="9"/>
      <c r="DD869" s="9"/>
      <c r="DE869" s="9"/>
      <c r="DK869" s="9"/>
      <c r="DL869" s="9"/>
      <c r="DO869" s="9"/>
      <c r="DP869" s="9"/>
      <c r="DU869" s="8"/>
      <c r="DX869" s="9"/>
      <c r="EE869" s="9"/>
    </row>
    <row r="870" spans="2:135" ht="12.75" x14ac:dyDescent="0.2">
      <c r="B870" s="6"/>
      <c r="K870" s="25"/>
      <c r="L870" s="9"/>
      <c r="M870" s="9"/>
      <c r="W870" s="9"/>
      <c r="X870" s="9"/>
      <c r="AJ870" s="9"/>
      <c r="AL870" s="9"/>
      <c r="AM870" s="9"/>
      <c r="AP870" s="9"/>
      <c r="AQ870" s="9"/>
      <c r="AW870" s="9"/>
      <c r="AX870" s="9"/>
      <c r="BA870" s="9"/>
      <c r="BB870" s="9"/>
      <c r="BH870" s="9"/>
      <c r="BI870" s="9"/>
      <c r="BL870" s="9"/>
      <c r="BM870" s="9"/>
      <c r="BS870" s="9"/>
      <c r="BT870" s="9"/>
      <c r="BW870" s="9"/>
      <c r="BX870" s="9"/>
      <c r="CD870" s="9"/>
      <c r="CE870" s="9"/>
      <c r="CH870" s="9"/>
      <c r="CI870" s="9"/>
      <c r="CO870" s="9"/>
      <c r="CP870" s="9"/>
      <c r="CS870" s="9"/>
      <c r="CT870" s="9"/>
      <c r="CZ870" s="9"/>
      <c r="DA870" s="9"/>
      <c r="DD870" s="9"/>
      <c r="DE870" s="9"/>
      <c r="DK870" s="9"/>
      <c r="DL870" s="9"/>
      <c r="DO870" s="9"/>
      <c r="DP870" s="9"/>
      <c r="DU870" s="8"/>
      <c r="DX870" s="9"/>
      <c r="EE870" s="9"/>
    </row>
    <row r="871" spans="2:135" ht="12.75" x14ac:dyDescent="0.2">
      <c r="B871" s="6"/>
      <c r="K871" s="25"/>
      <c r="L871" s="9"/>
      <c r="M871" s="9"/>
      <c r="W871" s="9"/>
      <c r="X871" s="9"/>
      <c r="AJ871" s="9"/>
      <c r="AL871" s="9"/>
      <c r="AM871" s="9"/>
      <c r="AP871" s="9"/>
      <c r="AQ871" s="9"/>
      <c r="AW871" s="9"/>
      <c r="AX871" s="9"/>
      <c r="BA871" s="9"/>
      <c r="BB871" s="9"/>
      <c r="BH871" s="9"/>
      <c r="BI871" s="9"/>
      <c r="BL871" s="9"/>
      <c r="BM871" s="9"/>
      <c r="BS871" s="9"/>
      <c r="BT871" s="9"/>
      <c r="BW871" s="9"/>
      <c r="BX871" s="9"/>
      <c r="CD871" s="9"/>
      <c r="CE871" s="9"/>
      <c r="CH871" s="9"/>
      <c r="CI871" s="9"/>
      <c r="CO871" s="9"/>
      <c r="CP871" s="9"/>
      <c r="CS871" s="9"/>
      <c r="CT871" s="9"/>
      <c r="CZ871" s="9"/>
      <c r="DA871" s="9"/>
      <c r="DD871" s="9"/>
      <c r="DE871" s="9"/>
      <c r="DK871" s="9"/>
      <c r="DL871" s="9"/>
      <c r="DO871" s="9"/>
      <c r="DP871" s="9"/>
      <c r="DU871" s="8"/>
      <c r="DX871" s="9"/>
      <c r="EE871" s="9"/>
    </row>
    <row r="872" spans="2:135" ht="12.75" x14ac:dyDescent="0.2">
      <c r="B872" s="6"/>
      <c r="K872" s="25"/>
      <c r="L872" s="9"/>
      <c r="M872" s="9"/>
      <c r="W872" s="9"/>
      <c r="X872" s="9"/>
      <c r="AJ872" s="9"/>
      <c r="AL872" s="9"/>
      <c r="AM872" s="9"/>
      <c r="AP872" s="9"/>
      <c r="AQ872" s="9"/>
      <c r="AW872" s="9"/>
      <c r="AX872" s="9"/>
      <c r="BA872" s="9"/>
      <c r="BB872" s="9"/>
      <c r="BH872" s="9"/>
      <c r="BI872" s="9"/>
      <c r="BL872" s="9"/>
      <c r="BM872" s="9"/>
      <c r="BS872" s="9"/>
      <c r="BT872" s="9"/>
      <c r="BW872" s="9"/>
      <c r="BX872" s="9"/>
      <c r="CD872" s="9"/>
      <c r="CE872" s="9"/>
      <c r="CH872" s="9"/>
      <c r="CI872" s="9"/>
      <c r="CO872" s="9"/>
      <c r="CP872" s="9"/>
      <c r="CS872" s="9"/>
      <c r="CT872" s="9"/>
      <c r="CZ872" s="9"/>
      <c r="DA872" s="9"/>
      <c r="DD872" s="9"/>
      <c r="DE872" s="9"/>
      <c r="DK872" s="9"/>
      <c r="DL872" s="9"/>
      <c r="DO872" s="9"/>
      <c r="DP872" s="9"/>
      <c r="DU872" s="8"/>
      <c r="DX872" s="9"/>
      <c r="EE872" s="9"/>
    </row>
    <row r="873" spans="2:135" ht="12.75" x14ac:dyDescent="0.2">
      <c r="B873" s="6"/>
      <c r="K873" s="25"/>
      <c r="L873" s="9"/>
      <c r="M873" s="9"/>
      <c r="W873" s="9"/>
      <c r="X873" s="9"/>
      <c r="AJ873" s="9"/>
      <c r="AL873" s="9"/>
      <c r="AM873" s="9"/>
      <c r="AP873" s="9"/>
      <c r="AQ873" s="9"/>
      <c r="AW873" s="9"/>
      <c r="AX873" s="9"/>
      <c r="BA873" s="9"/>
      <c r="BB873" s="9"/>
      <c r="BH873" s="9"/>
      <c r="BI873" s="9"/>
      <c r="BL873" s="9"/>
      <c r="BM873" s="9"/>
      <c r="BS873" s="9"/>
      <c r="BT873" s="9"/>
      <c r="BW873" s="9"/>
      <c r="BX873" s="9"/>
      <c r="CD873" s="9"/>
      <c r="CE873" s="9"/>
      <c r="CH873" s="9"/>
      <c r="CI873" s="9"/>
      <c r="CO873" s="9"/>
      <c r="CP873" s="9"/>
      <c r="CS873" s="9"/>
      <c r="CT873" s="9"/>
      <c r="CZ873" s="9"/>
      <c r="DA873" s="9"/>
      <c r="DD873" s="9"/>
      <c r="DE873" s="9"/>
      <c r="DK873" s="9"/>
      <c r="DL873" s="9"/>
      <c r="DO873" s="9"/>
      <c r="DP873" s="9"/>
      <c r="DU873" s="8"/>
      <c r="DX873" s="9"/>
      <c r="EE873" s="9"/>
    </row>
    <row r="874" spans="2:135" ht="12.75" x14ac:dyDescent="0.2">
      <c r="B874" s="6"/>
      <c r="K874" s="25"/>
      <c r="L874" s="9"/>
      <c r="M874" s="9"/>
      <c r="W874" s="9"/>
      <c r="X874" s="9"/>
      <c r="AJ874" s="9"/>
      <c r="AL874" s="9"/>
      <c r="AM874" s="9"/>
      <c r="AP874" s="9"/>
      <c r="AQ874" s="9"/>
      <c r="AW874" s="9"/>
      <c r="AX874" s="9"/>
      <c r="BA874" s="9"/>
      <c r="BB874" s="9"/>
      <c r="BH874" s="9"/>
      <c r="BI874" s="9"/>
      <c r="BL874" s="9"/>
      <c r="BM874" s="9"/>
      <c r="BS874" s="9"/>
      <c r="BT874" s="9"/>
      <c r="BW874" s="9"/>
      <c r="BX874" s="9"/>
      <c r="CD874" s="9"/>
      <c r="CE874" s="9"/>
      <c r="CH874" s="9"/>
      <c r="CI874" s="9"/>
      <c r="CO874" s="9"/>
      <c r="CP874" s="9"/>
      <c r="CS874" s="9"/>
      <c r="CT874" s="9"/>
      <c r="CZ874" s="9"/>
      <c r="DA874" s="9"/>
      <c r="DD874" s="9"/>
      <c r="DE874" s="9"/>
      <c r="DK874" s="9"/>
      <c r="DL874" s="9"/>
      <c r="DO874" s="9"/>
      <c r="DP874" s="9"/>
      <c r="DU874" s="8"/>
      <c r="DX874" s="9"/>
      <c r="EE874" s="9"/>
    </row>
    <row r="875" spans="2:135" ht="12.75" x14ac:dyDescent="0.2">
      <c r="B875" s="6"/>
      <c r="K875" s="25"/>
      <c r="L875" s="9"/>
      <c r="M875" s="9"/>
      <c r="W875" s="9"/>
      <c r="X875" s="9"/>
      <c r="AJ875" s="9"/>
      <c r="AL875" s="9"/>
      <c r="AM875" s="9"/>
      <c r="AP875" s="9"/>
      <c r="AQ875" s="9"/>
      <c r="AW875" s="9"/>
      <c r="AX875" s="9"/>
      <c r="BA875" s="9"/>
      <c r="BB875" s="9"/>
      <c r="BH875" s="9"/>
      <c r="BI875" s="9"/>
      <c r="BL875" s="9"/>
      <c r="BM875" s="9"/>
      <c r="BS875" s="9"/>
      <c r="BT875" s="9"/>
      <c r="BW875" s="9"/>
      <c r="BX875" s="9"/>
      <c r="CD875" s="9"/>
      <c r="CE875" s="9"/>
      <c r="CH875" s="9"/>
      <c r="CI875" s="9"/>
      <c r="CO875" s="9"/>
      <c r="CP875" s="9"/>
      <c r="CS875" s="9"/>
      <c r="CT875" s="9"/>
      <c r="CZ875" s="9"/>
      <c r="DA875" s="9"/>
      <c r="DD875" s="9"/>
      <c r="DE875" s="9"/>
      <c r="DK875" s="9"/>
      <c r="DL875" s="9"/>
      <c r="DO875" s="9"/>
      <c r="DP875" s="9"/>
      <c r="DU875" s="8"/>
      <c r="DX875" s="9"/>
      <c r="EE875" s="9"/>
    </row>
    <row r="876" spans="2:135" ht="12.75" x14ac:dyDescent="0.2">
      <c r="B876" s="6"/>
      <c r="K876" s="25"/>
      <c r="L876" s="9"/>
      <c r="M876" s="9"/>
      <c r="W876" s="9"/>
      <c r="X876" s="9"/>
      <c r="AJ876" s="9"/>
      <c r="AL876" s="9"/>
      <c r="AM876" s="9"/>
      <c r="AP876" s="9"/>
      <c r="AQ876" s="9"/>
      <c r="AW876" s="9"/>
      <c r="AX876" s="9"/>
      <c r="BA876" s="9"/>
      <c r="BB876" s="9"/>
      <c r="BH876" s="9"/>
      <c r="BI876" s="9"/>
      <c r="BL876" s="9"/>
      <c r="BM876" s="9"/>
      <c r="BS876" s="9"/>
      <c r="BT876" s="9"/>
      <c r="BW876" s="9"/>
      <c r="BX876" s="9"/>
      <c r="CD876" s="9"/>
      <c r="CE876" s="9"/>
      <c r="CH876" s="9"/>
      <c r="CI876" s="9"/>
      <c r="CO876" s="9"/>
      <c r="CP876" s="9"/>
      <c r="CS876" s="9"/>
      <c r="CT876" s="9"/>
      <c r="CZ876" s="9"/>
      <c r="DA876" s="9"/>
      <c r="DD876" s="9"/>
      <c r="DE876" s="9"/>
      <c r="DK876" s="9"/>
      <c r="DL876" s="9"/>
      <c r="DO876" s="9"/>
      <c r="DP876" s="9"/>
      <c r="DU876" s="8"/>
      <c r="DX876" s="9"/>
      <c r="EE876" s="9"/>
    </row>
    <row r="877" spans="2:135" ht="12.75" x14ac:dyDescent="0.2">
      <c r="B877" s="6"/>
      <c r="K877" s="25"/>
      <c r="L877" s="9"/>
      <c r="M877" s="9"/>
      <c r="W877" s="9"/>
      <c r="X877" s="9"/>
      <c r="AJ877" s="9"/>
      <c r="AL877" s="9"/>
      <c r="AM877" s="9"/>
      <c r="AP877" s="9"/>
      <c r="AQ877" s="9"/>
      <c r="AW877" s="9"/>
      <c r="AX877" s="9"/>
      <c r="BA877" s="9"/>
      <c r="BB877" s="9"/>
      <c r="BH877" s="9"/>
      <c r="BI877" s="9"/>
      <c r="BL877" s="9"/>
      <c r="BM877" s="9"/>
      <c r="BS877" s="9"/>
      <c r="BT877" s="9"/>
      <c r="BW877" s="9"/>
      <c r="BX877" s="9"/>
      <c r="CD877" s="9"/>
      <c r="CE877" s="9"/>
      <c r="CH877" s="9"/>
      <c r="CI877" s="9"/>
      <c r="CO877" s="9"/>
      <c r="CP877" s="9"/>
      <c r="CS877" s="9"/>
      <c r="CT877" s="9"/>
      <c r="CZ877" s="9"/>
      <c r="DA877" s="9"/>
      <c r="DD877" s="9"/>
      <c r="DE877" s="9"/>
      <c r="DK877" s="9"/>
      <c r="DL877" s="9"/>
      <c r="DO877" s="9"/>
      <c r="DP877" s="9"/>
      <c r="DU877" s="8"/>
      <c r="DX877" s="9"/>
      <c r="EE877" s="9"/>
    </row>
    <row r="878" spans="2:135" ht="12.75" x14ac:dyDescent="0.2">
      <c r="B878" s="6"/>
      <c r="K878" s="25"/>
      <c r="L878" s="9"/>
      <c r="M878" s="9"/>
      <c r="W878" s="9"/>
      <c r="X878" s="9"/>
      <c r="AJ878" s="9"/>
      <c r="AL878" s="9"/>
      <c r="AM878" s="9"/>
      <c r="AP878" s="9"/>
      <c r="AQ878" s="9"/>
      <c r="AW878" s="9"/>
      <c r="AX878" s="9"/>
      <c r="BA878" s="9"/>
      <c r="BB878" s="9"/>
      <c r="BH878" s="9"/>
      <c r="BI878" s="9"/>
      <c r="BL878" s="9"/>
      <c r="BM878" s="9"/>
      <c r="BS878" s="9"/>
      <c r="BT878" s="9"/>
      <c r="BW878" s="9"/>
      <c r="BX878" s="9"/>
      <c r="CD878" s="9"/>
      <c r="CE878" s="9"/>
      <c r="CH878" s="9"/>
      <c r="CI878" s="9"/>
      <c r="CO878" s="9"/>
      <c r="CP878" s="9"/>
      <c r="CS878" s="9"/>
      <c r="CT878" s="9"/>
      <c r="CZ878" s="9"/>
      <c r="DA878" s="9"/>
      <c r="DD878" s="9"/>
      <c r="DE878" s="9"/>
      <c r="DK878" s="9"/>
      <c r="DL878" s="9"/>
      <c r="DO878" s="9"/>
      <c r="DP878" s="9"/>
      <c r="DU878" s="8"/>
      <c r="DX878" s="9"/>
      <c r="EE878" s="9"/>
    </row>
    <row r="879" spans="2:135" ht="12.75" x14ac:dyDescent="0.2">
      <c r="B879" s="6"/>
      <c r="K879" s="25"/>
      <c r="L879" s="9"/>
      <c r="M879" s="9"/>
      <c r="W879" s="9"/>
      <c r="X879" s="9"/>
      <c r="AJ879" s="9"/>
      <c r="AL879" s="9"/>
      <c r="AM879" s="9"/>
      <c r="AP879" s="9"/>
      <c r="AQ879" s="9"/>
      <c r="AW879" s="9"/>
      <c r="AX879" s="9"/>
      <c r="BA879" s="9"/>
      <c r="BB879" s="9"/>
      <c r="BH879" s="9"/>
      <c r="BI879" s="9"/>
      <c r="BL879" s="9"/>
      <c r="BM879" s="9"/>
      <c r="BS879" s="9"/>
      <c r="BT879" s="9"/>
      <c r="BW879" s="9"/>
      <c r="BX879" s="9"/>
      <c r="CD879" s="9"/>
      <c r="CE879" s="9"/>
      <c r="CH879" s="9"/>
      <c r="CI879" s="9"/>
      <c r="CO879" s="9"/>
      <c r="CP879" s="9"/>
      <c r="CS879" s="9"/>
      <c r="CT879" s="9"/>
      <c r="CZ879" s="9"/>
      <c r="DA879" s="9"/>
      <c r="DD879" s="9"/>
      <c r="DE879" s="9"/>
      <c r="DK879" s="9"/>
      <c r="DL879" s="9"/>
      <c r="DO879" s="9"/>
      <c r="DP879" s="9"/>
      <c r="DU879" s="8"/>
      <c r="DX879" s="9"/>
      <c r="EE879" s="9"/>
    </row>
    <row r="880" spans="2:135" ht="12.75" x14ac:dyDescent="0.2">
      <c r="B880" s="6"/>
      <c r="K880" s="25"/>
      <c r="L880" s="9"/>
      <c r="M880" s="9"/>
      <c r="W880" s="9"/>
      <c r="X880" s="9"/>
      <c r="AJ880" s="9"/>
      <c r="AL880" s="9"/>
      <c r="AM880" s="9"/>
      <c r="AP880" s="9"/>
      <c r="AQ880" s="9"/>
      <c r="AW880" s="9"/>
      <c r="AX880" s="9"/>
      <c r="BA880" s="9"/>
      <c r="BB880" s="9"/>
      <c r="BH880" s="9"/>
      <c r="BI880" s="9"/>
      <c r="BL880" s="9"/>
      <c r="BM880" s="9"/>
      <c r="BS880" s="9"/>
      <c r="BT880" s="9"/>
      <c r="BW880" s="9"/>
      <c r="BX880" s="9"/>
      <c r="CD880" s="9"/>
      <c r="CE880" s="9"/>
      <c r="CH880" s="9"/>
      <c r="CI880" s="9"/>
      <c r="CO880" s="9"/>
      <c r="CP880" s="9"/>
      <c r="CS880" s="9"/>
      <c r="CT880" s="9"/>
      <c r="CZ880" s="9"/>
      <c r="DA880" s="9"/>
      <c r="DD880" s="9"/>
      <c r="DE880" s="9"/>
      <c r="DK880" s="9"/>
      <c r="DL880" s="9"/>
      <c r="DO880" s="9"/>
      <c r="DP880" s="9"/>
      <c r="DU880" s="8"/>
      <c r="DX880" s="9"/>
      <c r="EE880" s="9"/>
    </row>
    <row r="881" spans="2:135" ht="12.75" x14ac:dyDescent="0.2">
      <c r="B881" s="6"/>
      <c r="K881" s="25"/>
      <c r="L881" s="9"/>
      <c r="M881" s="9"/>
      <c r="W881" s="9"/>
      <c r="X881" s="9"/>
      <c r="AJ881" s="9"/>
      <c r="AL881" s="9"/>
      <c r="AM881" s="9"/>
      <c r="AP881" s="9"/>
      <c r="AQ881" s="9"/>
      <c r="AW881" s="9"/>
      <c r="AX881" s="9"/>
      <c r="BA881" s="9"/>
      <c r="BB881" s="9"/>
      <c r="BH881" s="9"/>
      <c r="BI881" s="9"/>
      <c r="BL881" s="9"/>
      <c r="BM881" s="9"/>
      <c r="BS881" s="9"/>
      <c r="BT881" s="9"/>
      <c r="BW881" s="9"/>
      <c r="BX881" s="9"/>
      <c r="CD881" s="9"/>
      <c r="CE881" s="9"/>
      <c r="CH881" s="9"/>
      <c r="CI881" s="9"/>
      <c r="CO881" s="9"/>
      <c r="CP881" s="9"/>
      <c r="CS881" s="9"/>
      <c r="CT881" s="9"/>
      <c r="CZ881" s="9"/>
      <c r="DA881" s="9"/>
      <c r="DD881" s="9"/>
      <c r="DE881" s="9"/>
      <c r="DK881" s="9"/>
      <c r="DL881" s="9"/>
      <c r="DO881" s="9"/>
      <c r="DP881" s="9"/>
      <c r="DU881" s="8"/>
      <c r="DX881" s="9"/>
      <c r="EE881" s="9"/>
    </row>
    <row r="882" spans="2:135" ht="12.75" x14ac:dyDescent="0.2">
      <c r="B882" s="6"/>
      <c r="K882" s="25"/>
      <c r="L882" s="9"/>
      <c r="M882" s="9"/>
      <c r="W882" s="9"/>
      <c r="X882" s="9"/>
      <c r="AJ882" s="9"/>
      <c r="AL882" s="9"/>
      <c r="AM882" s="9"/>
      <c r="AP882" s="9"/>
      <c r="AQ882" s="9"/>
      <c r="AW882" s="9"/>
      <c r="AX882" s="9"/>
      <c r="BA882" s="9"/>
      <c r="BB882" s="9"/>
      <c r="BH882" s="9"/>
      <c r="BI882" s="9"/>
      <c r="BL882" s="9"/>
      <c r="BM882" s="9"/>
      <c r="BS882" s="9"/>
      <c r="BT882" s="9"/>
      <c r="BW882" s="9"/>
      <c r="BX882" s="9"/>
      <c r="CD882" s="9"/>
      <c r="CE882" s="9"/>
      <c r="CH882" s="9"/>
      <c r="CI882" s="9"/>
      <c r="CO882" s="9"/>
      <c r="CP882" s="9"/>
      <c r="CS882" s="9"/>
      <c r="CT882" s="9"/>
      <c r="CZ882" s="9"/>
      <c r="DA882" s="9"/>
      <c r="DD882" s="9"/>
      <c r="DE882" s="9"/>
      <c r="DK882" s="9"/>
      <c r="DL882" s="9"/>
      <c r="DO882" s="9"/>
      <c r="DP882" s="9"/>
      <c r="DU882" s="8"/>
      <c r="DX882" s="9"/>
      <c r="EE882" s="9"/>
    </row>
    <row r="883" spans="2:135" ht="12.75" x14ac:dyDescent="0.2">
      <c r="B883" s="6"/>
      <c r="K883" s="25"/>
      <c r="L883" s="9"/>
      <c r="M883" s="9"/>
      <c r="W883" s="9"/>
      <c r="X883" s="9"/>
      <c r="AJ883" s="9"/>
      <c r="AL883" s="9"/>
      <c r="AM883" s="9"/>
      <c r="AP883" s="9"/>
      <c r="AQ883" s="9"/>
      <c r="AW883" s="9"/>
      <c r="AX883" s="9"/>
      <c r="BA883" s="9"/>
      <c r="BB883" s="9"/>
      <c r="BH883" s="9"/>
      <c r="BI883" s="9"/>
      <c r="BL883" s="9"/>
      <c r="BM883" s="9"/>
      <c r="BS883" s="9"/>
      <c r="BT883" s="9"/>
      <c r="BW883" s="9"/>
      <c r="BX883" s="9"/>
      <c r="CD883" s="9"/>
      <c r="CE883" s="9"/>
      <c r="CH883" s="9"/>
      <c r="CI883" s="9"/>
      <c r="CO883" s="9"/>
      <c r="CP883" s="9"/>
      <c r="CS883" s="9"/>
      <c r="CT883" s="9"/>
      <c r="CZ883" s="9"/>
      <c r="DA883" s="9"/>
      <c r="DD883" s="9"/>
      <c r="DE883" s="9"/>
      <c r="DK883" s="9"/>
      <c r="DL883" s="9"/>
      <c r="DO883" s="9"/>
      <c r="DP883" s="9"/>
      <c r="DU883" s="8"/>
      <c r="DX883" s="9"/>
      <c r="EE883" s="9"/>
    </row>
    <row r="884" spans="2:135" ht="12.75" x14ac:dyDescent="0.2">
      <c r="B884" s="6"/>
      <c r="K884" s="25"/>
      <c r="L884" s="9"/>
      <c r="M884" s="9"/>
      <c r="W884" s="9"/>
      <c r="X884" s="9"/>
      <c r="AJ884" s="9"/>
      <c r="AL884" s="9"/>
      <c r="AM884" s="9"/>
      <c r="AP884" s="9"/>
      <c r="AQ884" s="9"/>
      <c r="AW884" s="9"/>
      <c r="AX884" s="9"/>
      <c r="BA884" s="9"/>
      <c r="BB884" s="9"/>
      <c r="BH884" s="9"/>
      <c r="BI884" s="9"/>
      <c r="BL884" s="9"/>
      <c r="BM884" s="9"/>
      <c r="BS884" s="9"/>
      <c r="BT884" s="9"/>
      <c r="BW884" s="9"/>
      <c r="BX884" s="9"/>
      <c r="CD884" s="9"/>
      <c r="CE884" s="9"/>
      <c r="CH884" s="9"/>
      <c r="CI884" s="9"/>
      <c r="CO884" s="9"/>
      <c r="CP884" s="9"/>
      <c r="CS884" s="9"/>
      <c r="CT884" s="9"/>
      <c r="CZ884" s="9"/>
      <c r="DA884" s="9"/>
      <c r="DD884" s="9"/>
      <c r="DE884" s="9"/>
      <c r="DK884" s="9"/>
      <c r="DL884" s="9"/>
      <c r="DO884" s="9"/>
      <c r="DP884" s="9"/>
      <c r="DU884" s="8"/>
      <c r="DX884" s="9"/>
      <c r="EE884" s="9"/>
    </row>
    <row r="885" spans="2:135" ht="12.75" x14ac:dyDescent="0.2">
      <c r="B885" s="6"/>
      <c r="K885" s="25"/>
      <c r="L885" s="9"/>
      <c r="M885" s="9"/>
      <c r="W885" s="9"/>
      <c r="X885" s="9"/>
      <c r="AJ885" s="9"/>
      <c r="AL885" s="9"/>
      <c r="AM885" s="9"/>
      <c r="AP885" s="9"/>
      <c r="AQ885" s="9"/>
      <c r="AW885" s="9"/>
      <c r="AX885" s="9"/>
      <c r="BA885" s="9"/>
      <c r="BB885" s="9"/>
      <c r="BH885" s="9"/>
      <c r="BI885" s="9"/>
      <c r="BL885" s="9"/>
      <c r="BM885" s="9"/>
      <c r="BS885" s="9"/>
      <c r="BT885" s="9"/>
      <c r="BW885" s="9"/>
      <c r="BX885" s="9"/>
      <c r="CD885" s="9"/>
      <c r="CE885" s="9"/>
      <c r="CH885" s="9"/>
      <c r="CI885" s="9"/>
      <c r="CO885" s="9"/>
      <c r="CP885" s="9"/>
      <c r="CS885" s="9"/>
      <c r="CT885" s="9"/>
      <c r="CZ885" s="9"/>
      <c r="DA885" s="9"/>
      <c r="DD885" s="9"/>
      <c r="DE885" s="9"/>
      <c r="DK885" s="9"/>
      <c r="DL885" s="9"/>
      <c r="DO885" s="9"/>
      <c r="DP885" s="9"/>
      <c r="DU885" s="8"/>
      <c r="DX885" s="9"/>
      <c r="EE885" s="9"/>
    </row>
    <row r="886" spans="2:135" ht="12.75" x14ac:dyDescent="0.2">
      <c r="B886" s="6"/>
      <c r="K886" s="25"/>
      <c r="L886" s="9"/>
      <c r="M886" s="9"/>
      <c r="W886" s="9"/>
      <c r="X886" s="9"/>
      <c r="AJ886" s="9"/>
      <c r="AL886" s="9"/>
      <c r="AM886" s="9"/>
      <c r="AP886" s="9"/>
      <c r="AQ886" s="9"/>
      <c r="AW886" s="9"/>
      <c r="AX886" s="9"/>
      <c r="BA886" s="9"/>
      <c r="BB886" s="9"/>
      <c r="BH886" s="9"/>
      <c r="BI886" s="9"/>
      <c r="BL886" s="9"/>
      <c r="BM886" s="9"/>
      <c r="BS886" s="9"/>
      <c r="BT886" s="9"/>
      <c r="BW886" s="9"/>
      <c r="BX886" s="9"/>
      <c r="CD886" s="9"/>
      <c r="CE886" s="9"/>
      <c r="CH886" s="9"/>
      <c r="CI886" s="9"/>
      <c r="CO886" s="9"/>
      <c r="CP886" s="9"/>
      <c r="CS886" s="9"/>
      <c r="CT886" s="9"/>
      <c r="CZ886" s="9"/>
      <c r="DA886" s="9"/>
      <c r="DD886" s="9"/>
      <c r="DE886" s="9"/>
      <c r="DK886" s="9"/>
      <c r="DL886" s="9"/>
      <c r="DO886" s="9"/>
      <c r="DP886" s="9"/>
      <c r="DU886" s="8"/>
      <c r="DX886" s="9"/>
      <c r="EE886" s="9"/>
    </row>
    <row r="887" spans="2:135" ht="12.75" x14ac:dyDescent="0.2">
      <c r="B887" s="6"/>
      <c r="K887" s="25"/>
      <c r="L887" s="9"/>
      <c r="M887" s="9"/>
      <c r="W887" s="9"/>
      <c r="X887" s="9"/>
      <c r="AJ887" s="9"/>
      <c r="AL887" s="9"/>
      <c r="AM887" s="9"/>
      <c r="AP887" s="9"/>
      <c r="AQ887" s="9"/>
      <c r="AW887" s="9"/>
      <c r="AX887" s="9"/>
      <c r="BA887" s="9"/>
      <c r="BB887" s="9"/>
      <c r="BH887" s="9"/>
      <c r="BI887" s="9"/>
      <c r="BL887" s="9"/>
      <c r="BM887" s="9"/>
      <c r="BS887" s="9"/>
      <c r="BT887" s="9"/>
      <c r="BW887" s="9"/>
      <c r="BX887" s="9"/>
      <c r="CD887" s="9"/>
      <c r="CE887" s="9"/>
      <c r="CH887" s="9"/>
      <c r="CI887" s="9"/>
      <c r="CO887" s="9"/>
      <c r="CP887" s="9"/>
      <c r="CS887" s="9"/>
      <c r="CT887" s="9"/>
      <c r="CZ887" s="9"/>
      <c r="DA887" s="9"/>
      <c r="DD887" s="9"/>
      <c r="DE887" s="9"/>
      <c r="DK887" s="9"/>
      <c r="DL887" s="9"/>
      <c r="DO887" s="9"/>
      <c r="DP887" s="9"/>
      <c r="DU887" s="8"/>
      <c r="DX887" s="9"/>
      <c r="EE887" s="9"/>
    </row>
    <row r="888" spans="2:135" ht="12.75" x14ac:dyDescent="0.2">
      <c r="B888" s="6"/>
      <c r="K888" s="25"/>
      <c r="L888" s="9"/>
      <c r="M888" s="9"/>
      <c r="W888" s="9"/>
      <c r="X888" s="9"/>
      <c r="AJ888" s="9"/>
      <c r="AL888" s="9"/>
      <c r="AM888" s="9"/>
      <c r="AP888" s="9"/>
      <c r="AQ888" s="9"/>
      <c r="AW888" s="9"/>
      <c r="AX888" s="9"/>
      <c r="BA888" s="9"/>
      <c r="BB888" s="9"/>
      <c r="BH888" s="9"/>
      <c r="BI888" s="9"/>
      <c r="BL888" s="9"/>
      <c r="BM888" s="9"/>
      <c r="BS888" s="9"/>
      <c r="BT888" s="9"/>
      <c r="BW888" s="9"/>
      <c r="BX888" s="9"/>
      <c r="CD888" s="9"/>
      <c r="CE888" s="9"/>
      <c r="CH888" s="9"/>
      <c r="CI888" s="9"/>
      <c r="CO888" s="9"/>
      <c r="CP888" s="9"/>
      <c r="CS888" s="9"/>
      <c r="CT888" s="9"/>
      <c r="CZ888" s="9"/>
      <c r="DA888" s="9"/>
      <c r="DD888" s="9"/>
      <c r="DE888" s="9"/>
      <c r="DK888" s="9"/>
      <c r="DL888" s="9"/>
      <c r="DO888" s="9"/>
      <c r="DP888" s="9"/>
      <c r="DU888" s="8"/>
      <c r="DX888" s="9"/>
      <c r="EE888" s="9"/>
    </row>
    <row r="889" spans="2:135" ht="12.75" x14ac:dyDescent="0.2">
      <c r="B889" s="6"/>
      <c r="K889" s="25"/>
      <c r="L889" s="9"/>
      <c r="M889" s="9"/>
      <c r="W889" s="9"/>
      <c r="X889" s="9"/>
      <c r="AJ889" s="9"/>
      <c r="AL889" s="9"/>
      <c r="AM889" s="9"/>
      <c r="AP889" s="9"/>
      <c r="AQ889" s="9"/>
      <c r="AW889" s="9"/>
      <c r="AX889" s="9"/>
      <c r="BA889" s="9"/>
      <c r="BB889" s="9"/>
      <c r="BH889" s="9"/>
      <c r="BI889" s="9"/>
      <c r="BL889" s="9"/>
      <c r="BM889" s="9"/>
      <c r="BS889" s="9"/>
      <c r="BT889" s="9"/>
      <c r="BW889" s="9"/>
      <c r="BX889" s="9"/>
      <c r="CD889" s="9"/>
      <c r="CE889" s="9"/>
      <c r="CH889" s="9"/>
      <c r="CI889" s="9"/>
      <c r="CO889" s="9"/>
      <c r="CP889" s="9"/>
      <c r="CS889" s="9"/>
      <c r="CT889" s="9"/>
      <c r="CZ889" s="9"/>
      <c r="DA889" s="9"/>
      <c r="DD889" s="9"/>
      <c r="DE889" s="9"/>
      <c r="DK889" s="9"/>
      <c r="DL889" s="9"/>
      <c r="DO889" s="9"/>
      <c r="DP889" s="9"/>
      <c r="DU889" s="8"/>
      <c r="DX889" s="9"/>
      <c r="EE889" s="9"/>
    </row>
    <row r="890" spans="2:135" ht="12.75" x14ac:dyDescent="0.2">
      <c r="B890" s="6"/>
      <c r="K890" s="25"/>
      <c r="L890" s="9"/>
      <c r="M890" s="9"/>
      <c r="W890" s="9"/>
      <c r="X890" s="9"/>
      <c r="AJ890" s="9"/>
      <c r="AL890" s="9"/>
      <c r="AM890" s="9"/>
      <c r="AP890" s="9"/>
      <c r="AQ890" s="9"/>
      <c r="AW890" s="9"/>
      <c r="AX890" s="9"/>
      <c r="BA890" s="9"/>
      <c r="BB890" s="9"/>
      <c r="BH890" s="9"/>
      <c r="BI890" s="9"/>
      <c r="BL890" s="9"/>
      <c r="BM890" s="9"/>
      <c r="BS890" s="9"/>
      <c r="BT890" s="9"/>
      <c r="BW890" s="9"/>
      <c r="BX890" s="9"/>
      <c r="CD890" s="9"/>
      <c r="CE890" s="9"/>
      <c r="CH890" s="9"/>
      <c r="CI890" s="9"/>
      <c r="CO890" s="9"/>
      <c r="CP890" s="9"/>
      <c r="CS890" s="9"/>
      <c r="CT890" s="9"/>
      <c r="CZ890" s="9"/>
      <c r="DA890" s="9"/>
      <c r="DD890" s="9"/>
      <c r="DE890" s="9"/>
      <c r="DK890" s="9"/>
      <c r="DL890" s="9"/>
      <c r="DO890" s="9"/>
      <c r="DP890" s="9"/>
      <c r="DU890" s="8"/>
      <c r="DX890" s="9"/>
      <c r="EE890" s="9"/>
    </row>
    <row r="891" spans="2:135" ht="12.75" x14ac:dyDescent="0.2">
      <c r="B891" s="6"/>
      <c r="K891" s="25"/>
      <c r="L891" s="9"/>
      <c r="M891" s="9"/>
      <c r="W891" s="9"/>
      <c r="X891" s="9"/>
      <c r="AJ891" s="9"/>
      <c r="AL891" s="9"/>
      <c r="AM891" s="9"/>
      <c r="AP891" s="9"/>
      <c r="AQ891" s="9"/>
      <c r="AW891" s="9"/>
      <c r="AX891" s="9"/>
      <c r="BA891" s="9"/>
      <c r="BB891" s="9"/>
      <c r="BH891" s="9"/>
      <c r="BI891" s="9"/>
      <c r="BL891" s="9"/>
      <c r="BM891" s="9"/>
      <c r="BS891" s="9"/>
      <c r="BT891" s="9"/>
      <c r="BW891" s="9"/>
      <c r="BX891" s="9"/>
      <c r="CD891" s="9"/>
      <c r="CE891" s="9"/>
      <c r="CH891" s="9"/>
      <c r="CI891" s="9"/>
      <c r="CO891" s="9"/>
      <c r="CP891" s="9"/>
      <c r="CS891" s="9"/>
      <c r="CT891" s="9"/>
      <c r="CZ891" s="9"/>
      <c r="DA891" s="9"/>
      <c r="DD891" s="9"/>
      <c r="DE891" s="9"/>
      <c r="DK891" s="9"/>
      <c r="DL891" s="9"/>
      <c r="DO891" s="9"/>
      <c r="DP891" s="9"/>
      <c r="DU891" s="8"/>
      <c r="DX891" s="9"/>
      <c r="EE891" s="9"/>
    </row>
    <row r="892" spans="2:135" ht="12.75" x14ac:dyDescent="0.2">
      <c r="B892" s="6"/>
      <c r="K892" s="25"/>
      <c r="L892" s="9"/>
      <c r="M892" s="9"/>
      <c r="W892" s="9"/>
      <c r="X892" s="9"/>
      <c r="AJ892" s="9"/>
      <c r="AL892" s="9"/>
      <c r="AM892" s="9"/>
      <c r="AP892" s="9"/>
      <c r="AQ892" s="9"/>
      <c r="AW892" s="9"/>
      <c r="AX892" s="9"/>
      <c r="BA892" s="9"/>
      <c r="BB892" s="9"/>
      <c r="BH892" s="9"/>
      <c r="BI892" s="9"/>
      <c r="BL892" s="9"/>
      <c r="BM892" s="9"/>
      <c r="BS892" s="9"/>
      <c r="BT892" s="9"/>
      <c r="BW892" s="9"/>
      <c r="BX892" s="9"/>
      <c r="CD892" s="9"/>
      <c r="CE892" s="9"/>
      <c r="CH892" s="9"/>
      <c r="CI892" s="9"/>
      <c r="CO892" s="9"/>
      <c r="CP892" s="9"/>
      <c r="CS892" s="9"/>
      <c r="CT892" s="9"/>
      <c r="CZ892" s="9"/>
      <c r="DA892" s="9"/>
      <c r="DD892" s="9"/>
      <c r="DE892" s="9"/>
      <c r="DK892" s="9"/>
      <c r="DL892" s="9"/>
      <c r="DO892" s="9"/>
      <c r="DP892" s="9"/>
      <c r="DU892" s="8"/>
      <c r="DX892" s="9"/>
      <c r="EE892" s="9"/>
    </row>
    <row r="893" spans="2:135" ht="12.75" x14ac:dyDescent="0.2">
      <c r="B893" s="6"/>
      <c r="K893" s="25"/>
      <c r="L893" s="9"/>
      <c r="M893" s="9"/>
      <c r="W893" s="9"/>
      <c r="X893" s="9"/>
      <c r="AJ893" s="9"/>
      <c r="AL893" s="9"/>
      <c r="AM893" s="9"/>
      <c r="AP893" s="9"/>
      <c r="AQ893" s="9"/>
      <c r="AW893" s="9"/>
      <c r="AX893" s="9"/>
      <c r="BA893" s="9"/>
      <c r="BB893" s="9"/>
      <c r="BH893" s="9"/>
      <c r="BI893" s="9"/>
      <c r="BL893" s="9"/>
      <c r="BM893" s="9"/>
      <c r="BS893" s="9"/>
      <c r="BT893" s="9"/>
      <c r="BW893" s="9"/>
      <c r="BX893" s="9"/>
      <c r="CD893" s="9"/>
      <c r="CE893" s="9"/>
      <c r="CH893" s="9"/>
      <c r="CI893" s="9"/>
      <c r="CO893" s="9"/>
      <c r="CP893" s="9"/>
      <c r="CS893" s="9"/>
      <c r="CT893" s="9"/>
      <c r="CZ893" s="9"/>
      <c r="DA893" s="9"/>
      <c r="DD893" s="9"/>
      <c r="DE893" s="9"/>
      <c r="DK893" s="9"/>
      <c r="DL893" s="9"/>
      <c r="DO893" s="9"/>
      <c r="DP893" s="9"/>
      <c r="DU893" s="8"/>
      <c r="DX893" s="9"/>
      <c r="EE893" s="9"/>
    </row>
    <row r="894" spans="2:135" ht="12.75" x14ac:dyDescent="0.2">
      <c r="B894" s="6"/>
      <c r="K894" s="25"/>
      <c r="L894" s="9"/>
      <c r="M894" s="9"/>
      <c r="W894" s="9"/>
      <c r="X894" s="9"/>
      <c r="AJ894" s="9"/>
      <c r="AL894" s="9"/>
      <c r="AM894" s="9"/>
      <c r="AP894" s="9"/>
      <c r="AQ894" s="9"/>
      <c r="AW894" s="9"/>
      <c r="AX894" s="9"/>
      <c r="BA894" s="9"/>
      <c r="BB894" s="9"/>
      <c r="BH894" s="9"/>
      <c r="BI894" s="9"/>
      <c r="BL894" s="9"/>
      <c r="BM894" s="9"/>
      <c r="BS894" s="9"/>
      <c r="BT894" s="9"/>
      <c r="BW894" s="9"/>
      <c r="BX894" s="9"/>
      <c r="CD894" s="9"/>
      <c r="CE894" s="9"/>
      <c r="CH894" s="9"/>
      <c r="CI894" s="9"/>
      <c r="CO894" s="9"/>
      <c r="CP894" s="9"/>
      <c r="CS894" s="9"/>
      <c r="CT894" s="9"/>
      <c r="CZ894" s="9"/>
      <c r="DA894" s="9"/>
      <c r="DD894" s="9"/>
      <c r="DE894" s="9"/>
      <c r="DK894" s="9"/>
      <c r="DL894" s="9"/>
      <c r="DO894" s="9"/>
      <c r="DP894" s="9"/>
      <c r="DU894" s="8"/>
      <c r="DX894" s="9"/>
      <c r="EE894" s="9"/>
    </row>
    <row r="895" spans="2:135" ht="12.75" x14ac:dyDescent="0.2">
      <c r="B895" s="6"/>
      <c r="K895" s="25"/>
      <c r="L895" s="9"/>
      <c r="M895" s="9"/>
      <c r="W895" s="9"/>
      <c r="X895" s="9"/>
      <c r="AJ895" s="9"/>
      <c r="AL895" s="9"/>
      <c r="AM895" s="9"/>
      <c r="AP895" s="9"/>
      <c r="AQ895" s="9"/>
      <c r="AW895" s="9"/>
      <c r="AX895" s="9"/>
      <c r="BA895" s="9"/>
      <c r="BB895" s="9"/>
      <c r="BH895" s="9"/>
      <c r="BI895" s="9"/>
      <c r="BL895" s="9"/>
      <c r="BM895" s="9"/>
      <c r="BS895" s="9"/>
      <c r="BT895" s="9"/>
      <c r="BW895" s="9"/>
      <c r="BX895" s="9"/>
      <c r="CD895" s="9"/>
      <c r="CE895" s="9"/>
      <c r="CH895" s="9"/>
      <c r="CI895" s="9"/>
      <c r="CO895" s="9"/>
      <c r="CP895" s="9"/>
      <c r="CS895" s="9"/>
      <c r="CT895" s="9"/>
      <c r="CZ895" s="9"/>
      <c r="DA895" s="9"/>
      <c r="DD895" s="9"/>
      <c r="DE895" s="9"/>
      <c r="DK895" s="9"/>
      <c r="DL895" s="9"/>
      <c r="DO895" s="9"/>
      <c r="DP895" s="9"/>
      <c r="DU895" s="8"/>
      <c r="DX895" s="9"/>
      <c r="EE895" s="9"/>
    </row>
    <row r="896" spans="2:135" ht="12.75" x14ac:dyDescent="0.2">
      <c r="B896" s="6"/>
      <c r="K896" s="25"/>
      <c r="L896" s="9"/>
      <c r="M896" s="9"/>
      <c r="W896" s="9"/>
      <c r="X896" s="9"/>
      <c r="AJ896" s="9"/>
      <c r="AL896" s="9"/>
      <c r="AM896" s="9"/>
      <c r="AP896" s="9"/>
      <c r="AQ896" s="9"/>
      <c r="AW896" s="9"/>
      <c r="AX896" s="9"/>
      <c r="BA896" s="9"/>
      <c r="BB896" s="9"/>
      <c r="BH896" s="9"/>
      <c r="BI896" s="9"/>
      <c r="BL896" s="9"/>
      <c r="BM896" s="9"/>
      <c r="BS896" s="9"/>
      <c r="BT896" s="9"/>
      <c r="BW896" s="9"/>
      <c r="BX896" s="9"/>
      <c r="CD896" s="9"/>
      <c r="CE896" s="9"/>
      <c r="CH896" s="9"/>
      <c r="CI896" s="9"/>
      <c r="CO896" s="9"/>
      <c r="CP896" s="9"/>
      <c r="CS896" s="9"/>
      <c r="CT896" s="9"/>
      <c r="CZ896" s="9"/>
      <c r="DA896" s="9"/>
      <c r="DD896" s="9"/>
      <c r="DE896" s="9"/>
      <c r="DK896" s="9"/>
      <c r="DL896" s="9"/>
      <c r="DO896" s="9"/>
      <c r="DP896" s="9"/>
      <c r="DU896" s="8"/>
      <c r="DX896" s="9"/>
      <c r="EE896" s="9"/>
    </row>
    <row r="897" spans="2:135" ht="12.75" x14ac:dyDescent="0.2">
      <c r="B897" s="6"/>
      <c r="K897" s="25"/>
      <c r="L897" s="9"/>
      <c r="M897" s="9"/>
      <c r="W897" s="9"/>
      <c r="X897" s="9"/>
      <c r="AJ897" s="9"/>
      <c r="AL897" s="9"/>
      <c r="AM897" s="9"/>
      <c r="AP897" s="9"/>
      <c r="AQ897" s="9"/>
      <c r="AW897" s="9"/>
      <c r="AX897" s="9"/>
      <c r="BA897" s="9"/>
      <c r="BB897" s="9"/>
      <c r="BH897" s="9"/>
      <c r="BI897" s="9"/>
      <c r="BL897" s="9"/>
      <c r="BM897" s="9"/>
      <c r="BS897" s="9"/>
      <c r="BT897" s="9"/>
      <c r="BW897" s="9"/>
      <c r="BX897" s="9"/>
      <c r="CD897" s="9"/>
      <c r="CE897" s="9"/>
      <c r="CH897" s="9"/>
      <c r="CI897" s="9"/>
      <c r="CO897" s="9"/>
      <c r="CP897" s="9"/>
      <c r="CS897" s="9"/>
      <c r="CT897" s="9"/>
      <c r="CZ897" s="9"/>
      <c r="DA897" s="9"/>
      <c r="DD897" s="9"/>
      <c r="DE897" s="9"/>
      <c r="DK897" s="9"/>
      <c r="DL897" s="9"/>
      <c r="DO897" s="9"/>
      <c r="DP897" s="9"/>
      <c r="DU897" s="8"/>
      <c r="DX897" s="9"/>
      <c r="EE897" s="9"/>
    </row>
    <row r="898" spans="2:135" ht="12.75" x14ac:dyDescent="0.2">
      <c r="B898" s="6"/>
      <c r="K898" s="25"/>
      <c r="L898" s="9"/>
      <c r="M898" s="9"/>
      <c r="W898" s="9"/>
      <c r="X898" s="9"/>
      <c r="AJ898" s="9"/>
      <c r="AL898" s="9"/>
      <c r="AM898" s="9"/>
      <c r="AP898" s="9"/>
      <c r="AQ898" s="9"/>
      <c r="AW898" s="9"/>
      <c r="AX898" s="9"/>
      <c r="BA898" s="9"/>
      <c r="BB898" s="9"/>
      <c r="BH898" s="9"/>
      <c r="BI898" s="9"/>
      <c r="BL898" s="9"/>
      <c r="BM898" s="9"/>
      <c r="BS898" s="9"/>
      <c r="BT898" s="9"/>
      <c r="BW898" s="9"/>
      <c r="BX898" s="9"/>
      <c r="CD898" s="9"/>
      <c r="CE898" s="9"/>
      <c r="CH898" s="9"/>
      <c r="CI898" s="9"/>
      <c r="CO898" s="9"/>
      <c r="CP898" s="9"/>
      <c r="CS898" s="9"/>
      <c r="CT898" s="9"/>
      <c r="CZ898" s="9"/>
      <c r="DA898" s="9"/>
      <c r="DD898" s="9"/>
      <c r="DE898" s="9"/>
      <c r="DK898" s="9"/>
      <c r="DL898" s="9"/>
      <c r="DO898" s="9"/>
      <c r="DP898" s="9"/>
      <c r="DU898" s="8"/>
      <c r="DX898" s="9"/>
      <c r="EE898" s="9"/>
    </row>
    <row r="899" spans="2:135" ht="12.75" x14ac:dyDescent="0.2">
      <c r="B899" s="6"/>
      <c r="K899" s="25"/>
      <c r="L899" s="9"/>
      <c r="M899" s="9"/>
      <c r="W899" s="9"/>
      <c r="X899" s="9"/>
      <c r="AJ899" s="9"/>
      <c r="AL899" s="9"/>
      <c r="AM899" s="9"/>
      <c r="AP899" s="9"/>
      <c r="AQ899" s="9"/>
      <c r="AW899" s="9"/>
      <c r="AX899" s="9"/>
      <c r="BA899" s="9"/>
      <c r="BB899" s="9"/>
      <c r="BH899" s="9"/>
      <c r="BI899" s="9"/>
      <c r="BL899" s="9"/>
      <c r="BM899" s="9"/>
      <c r="BS899" s="9"/>
      <c r="BT899" s="9"/>
      <c r="BW899" s="9"/>
      <c r="BX899" s="9"/>
      <c r="CD899" s="9"/>
      <c r="CE899" s="9"/>
      <c r="CH899" s="9"/>
      <c r="CI899" s="9"/>
      <c r="CO899" s="9"/>
      <c r="CP899" s="9"/>
      <c r="CS899" s="9"/>
      <c r="CT899" s="9"/>
      <c r="CZ899" s="9"/>
      <c r="DA899" s="9"/>
      <c r="DD899" s="9"/>
      <c r="DE899" s="9"/>
      <c r="DK899" s="9"/>
      <c r="DL899" s="9"/>
      <c r="DO899" s="9"/>
      <c r="DP899" s="9"/>
      <c r="DU899" s="8"/>
      <c r="DX899" s="9"/>
      <c r="EE899" s="9"/>
    </row>
    <row r="900" spans="2:135" ht="12.75" x14ac:dyDescent="0.2">
      <c r="B900" s="6"/>
      <c r="K900" s="25"/>
      <c r="L900" s="9"/>
      <c r="M900" s="9"/>
      <c r="W900" s="9"/>
      <c r="X900" s="9"/>
      <c r="AJ900" s="9"/>
      <c r="AL900" s="9"/>
      <c r="AM900" s="9"/>
      <c r="AP900" s="9"/>
      <c r="AQ900" s="9"/>
      <c r="AW900" s="9"/>
      <c r="AX900" s="9"/>
      <c r="BA900" s="9"/>
      <c r="BB900" s="9"/>
      <c r="BH900" s="9"/>
      <c r="BI900" s="9"/>
      <c r="BL900" s="9"/>
      <c r="BM900" s="9"/>
      <c r="BS900" s="9"/>
      <c r="BT900" s="9"/>
      <c r="BW900" s="9"/>
      <c r="BX900" s="9"/>
      <c r="CD900" s="9"/>
      <c r="CE900" s="9"/>
      <c r="CH900" s="9"/>
      <c r="CI900" s="9"/>
      <c r="CO900" s="9"/>
      <c r="CP900" s="9"/>
      <c r="CS900" s="9"/>
      <c r="CT900" s="9"/>
      <c r="CZ900" s="9"/>
      <c r="DA900" s="9"/>
      <c r="DD900" s="9"/>
      <c r="DE900" s="9"/>
      <c r="DK900" s="9"/>
      <c r="DL900" s="9"/>
      <c r="DO900" s="9"/>
      <c r="DP900" s="9"/>
      <c r="DU900" s="8"/>
      <c r="DX900" s="9"/>
      <c r="EE900" s="9"/>
    </row>
    <row r="901" spans="2:135" ht="12.75" x14ac:dyDescent="0.2">
      <c r="B901" s="6"/>
      <c r="K901" s="25"/>
      <c r="L901" s="9"/>
      <c r="M901" s="9"/>
      <c r="W901" s="9"/>
      <c r="X901" s="9"/>
      <c r="AJ901" s="9"/>
      <c r="AL901" s="9"/>
      <c r="AM901" s="9"/>
      <c r="AP901" s="9"/>
      <c r="AQ901" s="9"/>
      <c r="AW901" s="9"/>
      <c r="AX901" s="9"/>
      <c r="BA901" s="9"/>
      <c r="BB901" s="9"/>
      <c r="BH901" s="9"/>
      <c r="BI901" s="9"/>
      <c r="BL901" s="9"/>
      <c r="BM901" s="9"/>
      <c r="BS901" s="9"/>
      <c r="BT901" s="9"/>
      <c r="BW901" s="9"/>
      <c r="BX901" s="9"/>
      <c r="CD901" s="9"/>
      <c r="CE901" s="9"/>
      <c r="CH901" s="9"/>
      <c r="CI901" s="9"/>
      <c r="CO901" s="9"/>
      <c r="CP901" s="9"/>
      <c r="CS901" s="9"/>
      <c r="CT901" s="9"/>
      <c r="CZ901" s="9"/>
      <c r="DA901" s="9"/>
      <c r="DD901" s="9"/>
      <c r="DE901" s="9"/>
      <c r="DK901" s="9"/>
      <c r="DL901" s="9"/>
      <c r="DO901" s="9"/>
      <c r="DP901" s="9"/>
      <c r="DU901" s="8"/>
      <c r="DX901" s="9"/>
      <c r="EE901" s="9"/>
    </row>
    <row r="902" spans="2:135" ht="12.75" x14ac:dyDescent="0.2">
      <c r="B902" s="6"/>
      <c r="K902" s="25"/>
      <c r="L902" s="9"/>
      <c r="M902" s="9"/>
      <c r="W902" s="9"/>
      <c r="X902" s="9"/>
      <c r="AJ902" s="9"/>
      <c r="AL902" s="9"/>
      <c r="AM902" s="9"/>
      <c r="AP902" s="9"/>
      <c r="AQ902" s="9"/>
      <c r="AW902" s="9"/>
      <c r="AX902" s="9"/>
      <c r="BA902" s="9"/>
      <c r="BB902" s="9"/>
      <c r="BH902" s="9"/>
      <c r="BI902" s="9"/>
      <c r="BL902" s="9"/>
      <c r="BM902" s="9"/>
      <c r="BS902" s="9"/>
      <c r="BT902" s="9"/>
      <c r="BW902" s="9"/>
      <c r="BX902" s="9"/>
      <c r="CD902" s="9"/>
      <c r="CE902" s="9"/>
      <c r="CH902" s="9"/>
      <c r="CI902" s="9"/>
      <c r="CO902" s="9"/>
      <c r="CP902" s="9"/>
      <c r="CS902" s="9"/>
      <c r="CT902" s="9"/>
      <c r="CZ902" s="9"/>
      <c r="DA902" s="9"/>
      <c r="DD902" s="9"/>
      <c r="DE902" s="9"/>
      <c r="DK902" s="9"/>
      <c r="DL902" s="9"/>
      <c r="DO902" s="9"/>
      <c r="DP902" s="9"/>
      <c r="DU902" s="8"/>
      <c r="DX902" s="9"/>
      <c r="EE902" s="9"/>
    </row>
    <row r="903" spans="2:135" ht="12.75" x14ac:dyDescent="0.2">
      <c r="B903" s="6"/>
      <c r="K903" s="25"/>
      <c r="L903" s="9"/>
      <c r="M903" s="9"/>
      <c r="W903" s="9"/>
      <c r="X903" s="9"/>
      <c r="AJ903" s="9"/>
      <c r="AL903" s="9"/>
      <c r="AM903" s="9"/>
      <c r="AP903" s="9"/>
      <c r="AQ903" s="9"/>
      <c r="AW903" s="9"/>
      <c r="AX903" s="9"/>
      <c r="BA903" s="9"/>
      <c r="BB903" s="9"/>
      <c r="BH903" s="9"/>
      <c r="BI903" s="9"/>
      <c r="BL903" s="9"/>
      <c r="BM903" s="9"/>
      <c r="BS903" s="9"/>
      <c r="BT903" s="9"/>
      <c r="BW903" s="9"/>
      <c r="BX903" s="9"/>
      <c r="CD903" s="9"/>
      <c r="CE903" s="9"/>
      <c r="CH903" s="9"/>
      <c r="CI903" s="9"/>
      <c r="CO903" s="9"/>
      <c r="CP903" s="9"/>
      <c r="CS903" s="9"/>
      <c r="CT903" s="9"/>
      <c r="CZ903" s="9"/>
      <c r="DA903" s="9"/>
      <c r="DD903" s="9"/>
      <c r="DE903" s="9"/>
      <c r="DK903" s="9"/>
      <c r="DL903" s="9"/>
      <c r="DO903" s="9"/>
      <c r="DP903" s="9"/>
      <c r="DU903" s="8"/>
      <c r="DX903" s="9"/>
      <c r="EE903" s="9"/>
    </row>
    <row r="904" spans="2:135" ht="12.75" x14ac:dyDescent="0.2">
      <c r="B904" s="6"/>
      <c r="K904" s="25"/>
      <c r="L904" s="9"/>
      <c r="M904" s="9"/>
      <c r="W904" s="9"/>
      <c r="X904" s="9"/>
      <c r="AJ904" s="9"/>
      <c r="AL904" s="9"/>
      <c r="AM904" s="9"/>
      <c r="AP904" s="9"/>
      <c r="AQ904" s="9"/>
      <c r="AW904" s="9"/>
      <c r="AX904" s="9"/>
      <c r="BA904" s="9"/>
      <c r="BB904" s="9"/>
      <c r="BH904" s="9"/>
      <c r="BI904" s="9"/>
      <c r="BL904" s="9"/>
      <c r="BM904" s="9"/>
      <c r="BS904" s="9"/>
      <c r="BT904" s="9"/>
      <c r="BW904" s="9"/>
      <c r="BX904" s="9"/>
      <c r="CD904" s="9"/>
      <c r="CE904" s="9"/>
      <c r="CH904" s="9"/>
      <c r="CI904" s="9"/>
      <c r="CO904" s="9"/>
      <c r="CP904" s="9"/>
      <c r="CS904" s="9"/>
      <c r="CT904" s="9"/>
      <c r="CZ904" s="9"/>
      <c r="DA904" s="9"/>
      <c r="DD904" s="9"/>
      <c r="DE904" s="9"/>
      <c r="DK904" s="9"/>
      <c r="DL904" s="9"/>
      <c r="DO904" s="9"/>
      <c r="DP904" s="9"/>
      <c r="DU904" s="8"/>
      <c r="DX904" s="9"/>
      <c r="EE904" s="9"/>
    </row>
    <row r="905" spans="2:135" ht="12.75" x14ac:dyDescent="0.2">
      <c r="B905" s="6"/>
      <c r="K905" s="25"/>
      <c r="L905" s="9"/>
      <c r="M905" s="9"/>
      <c r="W905" s="9"/>
      <c r="X905" s="9"/>
      <c r="AJ905" s="9"/>
      <c r="AL905" s="9"/>
      <c r="AM905" s="9"/>
      <c r="AP905" s="9"/>
      <c r="AQ905" s="9"/>
      <c r="AW905" s="9"/>
      <c r="AX905" s="9"/>
      <c r="BA905" s="9"/>
      <c r="BB905" s="9"/>
      <c r="BH905" s="9"/>
      <c r="BI905" s="9"/>
      <c r="BL905" s="9"/>
      <c r="BM905" s="9"/>
      <c r="BS905" s="9"/>
      <c r="BT905" s="9"/>
      <c r="BW905" s="9"/>
      <c r="BX905" s="9"/>
      <c r="CD905" s="9"/>
      <c r="CE905" s="9"/>
      <c r="CH905" s="9"/>
      <c r="CI905" s="9"/>
      <c r="CO905" s="9"/>
      <c r="CP905" s="9"/>
      <c r="CS905" s="9"/>
      <c r="CT905" s="9"/>
      <c r="CZ905" s="9"/>
      <c r="DA905" s="9"/>
      <c r="DD905" s="9"/>
      <c r="DE905" s="9"/>
      <c r="DK905" s="9"/>
      <c r="DL905" s="9"/>
      <c r="DO905" s="9"/>
      <c r="DP905" s="9"/>
      <c r="DU905" s="8"/>
      <c r="DX905" s="9"/>
      <c r="EE905" s="9"/>
    </row>
    <row r="906" spans="2:135" ht="12.75" x14ac:dyDescent="0.2">
      <c r="B906" s="6"/>
      <c r="K906" s="25"/>
      <c r="L906" s="9"/>
      <c r="M906" s="9"/>
      <c r="W906" s="9"/>
      <c r="X906" s="9"/>
      <c r="AJ906" s="9"/>
      <c r="AL906" s="9"/>
      <c r="AM906" s="9"/>
      <c r="AP906" s="9"/>
      <c r="AQ906" s="9"/>
      <c r="AW906" s="9"/>
      <c r="AX906" s="9"/>
      <c r="BA906" s="9"/>
      <c r="BB906" s="9"/>
      <c r="BH906" s="9"/>
      <c r="BI906" s="9"/>
      <c r="BL906" s="9"/>
      <c r="BM906" s="9"/>
      <c r="BS906" s="9"/>
      <c r="BT906" s="9"/>
      <c r="BW906" s="9"/>
      <c r="BX906" s="9"/>
      <c r="CD906" s="9"/>
      <c r="CE906" s="9"/>
      <c r="CH906" s="9"/>
      <c r="CI906" s="9"/>
      <c r="CO906" s="9"/>
      <c r="CP906" s="9"/>
      <c r="CS906" s="9"/>
      <c r="CT906" s="9"/>
      <c r="CZ906" s="9"/>
      <c r="DA906" s="9"/>
      <c r="DD906" s="9"/>
      <c r="DE906" s="9"/>
      <c r="DK906" s="9"/>
      <c r="DL906" s="9"/>
      <c r="DO906" s="9"/>
      <c r="DP906" s="9"/>
      <c r="DU906" s="8"/>
      <c r="DX906" s="9"/>
      <c r="EE906" s="9"/>
    </row>
    <row r="907" spans="2:135" ht="12.75" x14ac:dyDescent="0.2">
      <c r="B907" s="6"/>
      <c r="K907" s="25"/>
      <c r="L907" s="9"/>
      <c r="M907" s="9"/>
      <c r="W907" s="9"/>
      <c r="X907" s="9"/>
      <c r="AJ907" s="9"/>
      <c r="AL907" s="9"/>
      <c r="AM907" s="9"/>
      <c r="AP907" s="9"/>
      <c r="AQ907" s="9"/>
      <c r="AW907" s="9"/>
      <c r="AX907" s="9"/>
      <c r="BA907" s="9"/>
      <c r="BB907" s="9"/>
      <c r="BH907" s="9"/>
      <c r="BI907" s="9"/>
      <c r="BL907" s="9"/>
      <c r="BM907" s="9"/>
      <c r="BS907" s="9"/>
      <c r="BT907" s="9"/>
      <c r="BW907" s="9"/>
      <c r="BX907" s="9"/>
      <c r="CD907" s="9"/>
      <c r="CE907" s="9"/>
      <c r="CH907" s="9"/>
      <c r="CI907" s="9"/>
      <c r="CO907" s="9"/>
      <c r="CP907" s="9"/>
      <c r="CS907" s="9"/>
      <c r="CT907" s="9"/>
      <c r="CZ907" s="9"/>
      <c r="DA907" s="9"/>
      <c r="DD907" s="9"/>
      <c r="DE907" s="9"/>
      <c r="DK907" s="9"/>
      <c r="DL907" s="9"/>
      <c r="DO907" s="9"/>
      <c r="DP907" s="9"/>
      <c r="DU907" s="8"/>
      <c r="DX907" s="9"/>
      <c r="EE907" s="9"/>
    </row>
    <row r="908" spans="2:135" ht="12.75" x14ac:dyDescent="0.2">
      <c r="B908" s="6"/>
      <c r="K908" s="25"/>
      <c r="L908" s="9"/>
      <c r="M908" s="9"/>
      <c r="W908" s="9"/>
      <c r="X908" s="9"/>
      <c r="AJ908" s="9"/>
      <c r="AL908" s="9"/>
      <c r="AM908" s="9"/>
      <c r="AP908" s="9"/>
      <c r="AQ908" s="9"/>
      <c r="AW908" s="9"/>
      <c r="AX908" s="9"/>
      <c r="BA908" s="9"/>
      <c r="BB908" s="9"/>
      <c r="BH908" s="9"/>
      <c r="BI908" s="9"/>
      <c r="BL908" s="9"/>
      <c r="BM908" s="9"/>
      <c r="BS908" s="9"/>
      <c r="BT908" s="9"/>
      <c r="BW908" s="9"/>
      <c r="BX908" s="9"/>
      <c r="CD908" s="9"/>
      <c r="CE908" s="9"/>
      <c r="CH908" s="9"/>
      <c r="CI908" s="9"/>
      <c r="CO908" s="9"/>
      <c r="CP908" s="9"/>
      <c r="CS908" s="9"/>
      <c r="CT908" s="9"/>
      <c r="CZ908" s="9"/>
      <c r="DA908" s="9"/>
      <c r="DD908" s="9"/>
      <c r="DE908" s="9"/>
      <c r="DK908" s="9"/>
      <c r="DL908" s="9"/>
      <c r="DO908" s="9"/>
      <c r="DP908" s="9"/>
      <c r="DU908" s="8"/>
      <c r="DX908" s="9"/>
      <c r="EE908" s="9"/>
    </row>
    <row r="909" spans="2:135" ht="12.75" x14ac:dyDescent="0.2">
      <c r="B909" s="6"/>
      <c r="K909" s="25"/>
      <c r="L909" s="9"/>
      <c r="M909" s="9"/>
      <c r="W909" s="9"/>
      <c r="X909" s="9"/>
      <c r="AJ909" s="9"/>
      <c r="AL909" s="9"/>
      <c r="AM909" s="9"/>
      <c r="AP909" s="9"/>
      <c r="AQ909" s="9"/>
      <c r="AW909" s="9"/>
      <c r="AX909" s="9"/>
      <c r="BA909" s="9"/>
      <c r="BB909" s="9"/>
      <c r="BH909" s="9"/>
      <c r="BI909" s="9"/>
      <c r="BL909" s="9"/>
      <c r="BM909" s="9"/>
      <c r="BS909" s="9"/>
      <c r="BT909" s="9"/>
      <c r="BW909" s="9"/>
      <c r="BX909" s="9"/>
      <c r="CD909" s="9"/>
      <c r="CE909" s="9"/>
      <c r="CH909" s="9"/>
      <c r="CI909" s="9"/>
      <c r="CO909" s="9"/>
      <c r="CP909" s="9"/>
      <c r="CS909" s="9"/>
      <c r="CT909" s="9"/>
      <c r="CZ909" s="9"/>
      <c r="DA909" s="9"/>
      <c r="DD909" s="9"/>
      <c r="DE909" s="9"/>
      <c r="DK909" s="9"/>
      <c r="DL909" s="9"/>
      <c r="DO909" s="9"/>
      <c r="DP909" s="9"/>
      <c r="DU909" s="8"/>
      <c r="DX909" s="9"/>
      <c r="EE909" s="9"/>
    </row>
    <row r="910" spans="2:135" ht="12.75" x14ac:dyDescent="0.2">
      <c r="B910" s="6"/>
      <c r="K910" s="25"/>
      <c r="L910" s="9"/>
      <c r="M910" s="9"/>
      <c r="W910" s="9"/>
      <c r="X910" s="9"/>
      <c r="AJ910" s="9"/>
      <c r="AL910" s="9"/>
      <c r="AM910" s="9"/>
      <c r="AP910" s="9"/>
      <c r="AQ910" s="9"/>
      <c r="AW910" s="9"/>
      <c r="AX910" s="9"/>
      <c r="BA910" s="9"/>
      <c r="BB910" s="9"/>
      <c r="BH910" s="9"/>
      <c r="BI910" s="9"/>
      <c r="BL910" s="9"/>
      <c r="BM910" s="9"/>
      <c r="BS910" s="9"/>
      <c r="BT910" s="9"/>
      <c r="BW910" s="9"/>
      <c r="BX910" s="9"/>
      <c r="CD910" s="9"/>
      <c r="CE910" s="9"/>
      <c r="CH910" s="9"/>
      <c r="CI910" s="9"/>
      <c r="CO910" s="9"/>
      <c r="CP910" s="9"/>
      <c r="CS910" s="9"/>
      <c r="CT910" s="9"/>
      <c r="CZ910" s="9"/>
      <c r="DA910" s="9"/>
      <c r="DD910" s="9"/>
      <c r="DE910" s="9"/>
      <c r="DK910" s="9"/>
      <c r="DL910" s="9"/>
      <c r="DO910" s="9"/>
      <c r="DP910" s="9"/>
      <c r="DU910" s="8"/>
      <c r="DX910" s="9"/>
      <c r="EE910" s="9"/>
    </row>
    <row r="911" spans="2:135" ht="12.75" x14ac:dyDescent="0.2">
      <c r="B911" s="6"/>
      <c r="K911" s="25"/>
      <c r="L911" s="9"/>
      <c r="M911" s="9"/>
      <c r="W911" s="9"/>
      <c r="X911" s="9"/>
      <c r="AJ911" s="9"/>
      <c r="AL911" s="9"/>
      <c r="AM911" s="9"/>
      <c r="AP911" s="9"/>
      <c r="AQ911" s="9"/>
      <c r="AW911" s="9"/>
      <c r="AX911" s="9"/>
      <c r="BA911" s="9"/>
      <c r="BB911" s="9"/>
      <c r="BH911" s="9"/>
      <c r="BI911" s="9"/>
      <c r="BL911" s="9"/>
      <c r="BM911" s="9"/>
      <c r="BS911" s="9"/>
      <c r="BT911" s="9"/>
      <c r="BW911" s="9"/>
      <c r="BX911" s="9"/>
      <c r="CD911" s="9"/>
      <c r="CE911" s="9"/>
      <c r="CH911" s="9"/>
      <c r="CI911" s="9"/>
      <c r="CO911" s="9"/>
      <c r="CP911" s="9"/>
      <c r="CS911" s="9"/>
      <c r="CT911" s="9"/>
      <c r="CZ911" s="9"/>
      <c r="DA911" s="9"/>
      <c r="DD911" s="9"/>
      <c r="DE911" s="9"/>
      <c r="DK911" s="9"/>
      <c r="DL911" s="9"/>
      <c r="DO911" s="9"/>
      <c r="DP911" s="9"/>
      <c r="DU911" s="8"/>
      <c r="DX911" s="9"/>
      <c r="EE911" s="9"/>
    </row>
    <row r="912" spans="2:135" ht="12.75" x14ac:dyDescent="0.2">
      <c r="B912" s="6"/>
      <c r="K912" s="25"/>
      <c r="L912" s="9"/>
      <c r="M912" s="9"/>
      <c r="W912" s="9"/>
      <c r="X912" s="9"/>
      <c r="AJ912" s="9"/>
      <c r="AL912" s="9"/>
      <c r="AM912" s="9"/>
      <c r="AP912" s="9"/>
      <c r="AQ912" s="9"/>
      <c r="AW912" s="9"/>
      <c r="AX912" s="9"/>
      <c r="BA912" s="9"/>
      <c r="BB912" s="9"/>
      <c r="BH912" s="9"/>
      <c r="BI912" s="9"/>
      <c r="BL912" s="9"/>
      <c r="BM912" s="9"/>
      <c r="BS912" s="9"/>
      <c r="BT912" s="9"/>
      <c r="BW912" s="9"/>
      <c r="BX912" s="9"/>
      <c r="CD912" s="9"/>
      <c r="CE912" s="9"/>
      <c r="CH912" s="9"/>
      <c r="CI912" s="9"/>
      <c r="CO912" s="9"/>
      <c r="CP912" s="9"/>
      <c r="CS912" s="9"/>
      <c r="CT912" s="9"/>
      <c r="CZ912" s="9"/>
      <c r="DA912" s="9"/>
      <c r="DD912" s="9"/>
      <c r="DE912" s="9"/>
      <c r="DK912" s="9"/>
      <c r="DL912" s="9"/>
      <c r="DO912" s="9"/>
      <c r="DP912" s="9"/>
      <c r="DU912" s="8"/>
      <c r="DX912" s="9"/>
      <c r="EE912" s="9"/>
    </row>
    <row r="913" spans="2:135" ht="12.75" x14ac:dyDescent="0.2">
      <c r="B913" s="6"/>
      <c r="K913" s="25"/>
      <c r="L913" s="9"/>
      <c r="M913" s="9"/>
      <c r="W913" s="9"/>
      <c r="X913" s="9"/>
      <c r="AJ913" s="9"/>
      <c r="AL913" s="9"/>
      <c r="AM913" s="9"/>
      <c r="AP913" s="9"/>
      <c r="AQ913" s="9"/>
      <c r="AW913" s="9"/>
      <c r="AX913" s="9"/>
      <c r="BA913" s="9"/>
      <c r="BB913" s="9"/>
      <c r="BH913" s="9"/>
      <c r="BI913" s="9"/>
      <c r="BL913" s="9"/>
      <c r="BM913" s="9"/>
      <c r="BS913" s="9"/>
      <c r="BT913" s="9"/>
      <c r="BW913" s="9"/>
      <c r="BX913" s="9"/>
      <c r="CD913" s="9"/>
      <c r="CE913" s="9"/>
      <c r="CH913" s="9"/>
      <c r="CI913" s="9"/>
      <c r="CO913" s="9"/>
      <c r="CP913" s="9"/>
      <c r="CS913" s="9"/>
      <c r="CT913" s="9"/>
      <c r="CZ913" s="9"/>
      <c r="DA913" s="9"/>
      <c r="DD913" s="9"/>
      <c r="DE913" s="9"/>
      <c r="DK913" s="9"/>
      <c r="DL913" s="9"/>
      <c r="DO913" s="9"/>
      <c r="DP913" s="9"/>
      <c r="DU913" s="8"/>
      <c r="DX913" s="9"/>
      <c r="EE913" s="9"/>
    </row>
    <row r="914" spans="2:135" ht="12.75" x14ac:dyDescent="0.2">
      <c r="B914" s="6"/>
      <c r="K914" s="25"/>
      <c r="L914" s="9"/>
      <c r="M914" s="9"/>
      <c r="W914" s="9"/>
      <c r="X914" s="9"/>
      <c r="AJ914" s="9"/>
      <c r="AL914" s="9"/>
      <c r="AM914" s="9"/>
      <c r="AP914" s="9"/>
      <c r="AQ914" s="9"/>
      <c r="AW914" s="9"/>
      <c r="AX914" s="9"/>
      <c r="BA914" s="9"/>
      <c r="BB914" s="9"/>
      <c r="BH914" s="9"/>
      <c r="BI914" s="9"/>
      <c r="BL914" s="9"/>
      <c r="BM914" s="9"/>
      <c r="BS914" s="9"/>
      <c r="BT914" s="9"/>
      <c r="BW914" s="9"/>
      <c r="BX914" s="9"/>
      <c r="CD914" s="9"/>
      <c r="CE914" s="9"/>
      <c r="CH914" s="9"/>
      <c r="CI914" s="9"/>
      <c r="CO914" s="9"/>
      <c r="CP914" s="9"/>
      <c r="CS914" s="9"/>
      <c r="CT914" s="9"/>
      <c r="CZ914" s="9"/>
      <c r="DA914" s="9"/>
      <c r="DD914" s="9"/>
      <c r="DE914" s="9"/>
      <c r="DK914" s="9"/>
      <c r="DL914" s="9"/>
      <c r="DO914" s="9"/>
      <c r="DP914" s="9"/>
      <c r="DU914" s="8"/>
      <c r="DX914" s="9"/>
      <c r="EE914" s="9"/>
    </row>
    <row r="915" spans="2:135" ht="12.75" x14ac:dyDescent="0.2">
      <c r="B915" s="6"/>
      <c r="K915" s="25"/>
      <c r="L915" s="9"/>
      <c r="M915" s="9"/>
      <c r="W915" s="9"/>
      <c r="X915" s="9"/>
      <c r="AJ915" s="9"/>
      <c r="AL915" s="9"/>
      <c r="AM915" s="9"/>
      <c r="AP915" s="9"/>
      <c r="AQ915" s="9"/>
      <c r="AW915" s="9"/>
      <c r="AX915" s="9"/>
      <c r="BA915" s="9"/>
      <c r="BB915" s="9"/>
      <c r="BH915" s="9"/>
      <c r="BI915" s="9"/>
      <c r="BL915" s="9"/>
      <c r="BM915" s="9"/>
      <c r="BS915" s="9"/>
      <c r="BT915" s="9"/>
      <c r="BW915" s="9"/>
      <c r="BX915" s="9"/>
      <c r="CD915" s="9"/>
      <c r="CE915" s="9"/>
      <c r="CH915" s="9"/>
      <c r="CI915" s="9"/>
      <c r="CO915" s="9"/>
      <c r="CP915" s="9"/>
      <c r="CS915" s="9"/>
      <c r="CT915" s="9"/>
      <c r="CZ915" s="9"/>
      <c r="DA915" s="9"/>
      <c r="DD915" s="9"/>
      <c r="DE915" s="9"/>
      <c r="DK915" s="9"/>
      <c r="DL915" s="9"/>
      <c r="DO915" s="9"/>
      <c r="DP915" s="9"/>
      <c r="DU915" s="8"/>
      <c r="DX915" s="9"/>
      <c r="EE915" s="9"/>
    </row>
    <row r="916" spans="2:135" ht="12.75" x14ac:dyDescent="0.2">
      <c r="B916" s="6"/>
      <c r="K916" s="25"/>
      <c r="L916" s="9"/>
      <c r="M916" s="9"/>
      <c r="W916" s="9"/>
      <c r="X916" s="9"/>
      <c r="AJ916" s="9"/>
      <c r="AL916" s="9"/>
      <c r="AM916" s="9"/>
      <c r="AP916" s="9"/>
      <c r="AQ916" s="9"/>
      <c r="AW916" s="9"/>
      <c r="AX916" s="9"/>
      <c r="BA916" s="9"/>
      <c r="BB916" s="9"/>
      <c r="BH916" s="9"/>
      <c r="BI916" s="9"/>
      <c r="BL916" s="9"/>
      <c r="BM916" s="9"/>
      <c r="BS916" s="9"/>
      <c r="BT916" s="9"/>
      <c r="BW916" s="9"/>
      <c r="BX916" s="9"/>
      <c r="CD916" s="9"/>
      <c r="CE916" s="9"/>
      <c r="CH916" s="9"/>
      <c r="CI916" s="9"/>
      <c r="CO916" s="9"/>
      <c r="CP916" s="9"/>
      <c r="CS916" s="9"/>
      <c r="CT916" s="9"/>
      <c r="CZ916" s="9"/>
      <c r="DA916" s="9"/>
      <c r="DD916" s="9"/>
      <c r="DE916" s="9"/>
      <c r="DK916" s="9"/>
      <c r="DL916" s="9"/>
      <c r="DO916" s="9"/>
      <c r="DP916" s="9"/>
      <c r="DU916" s="8"/>
      <c r="DX916" s="9"/>
      <c r="EE916" s="9"/>
    </row>
    <row r="917" spans="2:135" ht="12.75" x14ac:dyDescent="0.2">
      <c r="B917" s="6"/>
      <c r="K917" s="25"/>
      <c r="L917" s="9"/>
      <c r="M917" s="9"/>
      <c r="W917" s="9"/>
      <c r="X917" s="9"/>
      <c r="AJ917" s="9"/>
      <c r="AL917" s="9"/>
      <c r="AM917" s="9"/>
      <c r="AP917" s="9"/>
      <c r="AQ917" s="9"/>
      <c r="AW917" s="9"/>
      <c r="AX917" s="9"/>
      <c r="BA917" s="9"/>
      <c r="BB917" s="9"/>
      <c r="BH917" s="9"/>
      <c r="BI917" s="9"/>
      <c r="BL917" s="9"/>
      <c r="BM917" s="9"/>
      <c r="BS917" s="9"/>
      <c r="BT917" s="9"/>
      <c r="BW917" s="9"/>
      <c r="BX917" s="9"/>
      <c r="CD917" s="9"/>
      <c r="CE917" s="9"/>
      <c r="CH917" s="9"/>
      <c r="CI917" s="9"/>
      <c r="CO917" s="9"/>
      <c r="CP917" s="9"/>
      <c r="CS917" s="9"/>
      <c r="CT917" s="9"/>
      <c r="CZ917" s="9"/>
      <c r="DA917" s="9"/>
      <c r="DD917" s="9"/>
      <c r="DE917" s="9"/>
      <c r="DK917" s="9"/>
      <c r="DL917" s="9"/>
      <c r="DO917" s="9"/>
      <c r="DP917" s="9"/>
      <c r="DU917" s="8"/>
      <c r="DX917" s="9"/>
      <c r="EE917" s="9"/>
    </row>
    <row r="918" spans="2:135" ht="12.75" x14ac:dyDescent="0.2">
      <c r="B918" s="6"/>
      <c r="K918" s="25"/>
      <c r="L918" s="9"/>
      <c r="M918" s="9"/>
      <c r="W918" s="9"/>
      <c r="X918" s="9"/>
      <c r="AJ918" s="9"/>
      <c r="AL918" s="9"/>
      <c r="AM918" s="9"/>
      <c r="AP918" s="9"/>
      <c r="AQ918" s="9"/>
      <c r="AW918" s="9"/>
      <c r="AX918" s="9"/>
      <c r="BA918" s="9"/>
      <c r="BB918" s="9"/>
      <c r="BH918" s="9"/>
      <c r="BI918" s="9"/>
      <c r="BL918" s="9"/>
      <c r="BM918" s="9"/>
      <c r="BS918" s="9"/>
      <c r="BT918" s="9"/>
      <c r="BW918" s="9"/>
      <c r="BX918" s="9"/>
      <c r="CD918" s="9"/>
      <c r="CE918" s="9"/>
      <c r="CH918" s="9"/>
      <c r="CI918" s="9"/>
      <c r="CO918" s="9"/>
      <c r="CP918" s="9"/>
      <c r="CS918" s="9"/>
      <c r="CT918" s="9"/>
      <c r="CZ918" s="9"/>
      <c r="DA918" s="9"/>
      <c r="DD918" s="9"/>
      <c r="DE918" s="9"/>
      <c r="DK918" s="9"/>
      <c r="DL918" s="9"/>
      <c r="DO918" s="9"/>
      <c r="DP918" s="9"/>
      <c r="DU918" s="8"/>
      <c r="DX918" s="9"/>
      <c r="EE918" s="9"/>
    </row>
    <row r="919" spans="2:135" ht="12.75" x14ac:dyDescent="0.2">
      <c r="B919" s="6"/>
      <c r="K919" s="25"/>
      <c r="L919" s="9"/>
      <c r="M919" s="9"/>
      <c r="W919" s="9"/>
      <c r="X919" s="9"/>
      <c r="AJ919" s="9"/>
      <c r="AL919" s="9"/>
      <c r="AM919" s="9"/>
      <c r="AP919" s="9"/>
      <c r="AQ919" s="9"/>
      <c r="AW919" s="9"/>
      <c r="AX919" s="9"/>
      <c r="BA919" s="9"/>
      <c r="BB919" s="9"/>
      <c r="BH919" s="9"/>
      <c r="BI919" s="9"/>
      <c r="BL919" s="9"/>
      <c r="BM919" s="9"/>
      <c r="BS919" s="9"/>
      <c r="BT919" s="9"/>
      <c r="BW919" s="9"/>
      <c r="BX919" s="9"/>
      <c r="CD919" s="9"/>
      <c r="CE919" s="9"/>
      <c r="CH919" s="9"/>
      <c r="CI919" s="9"/>
      <c r="CO919" s="9"/>
      <c r="CP919" s="9"/>
      <c r="CS919" s="9"/>
      <c r="CT919" s="9"/>
      <c r="CZ919" s="9"/>
      <c r="DA919" s="9"/>
      <c r="DD919" s="9"/>
      <c r="DE919" s="9"/>
      <c r="DK919" s="9"/>
      <c r="DL919" s="9"/>
      <c r="DO919" s="9"/>
      <c r="DP919" s="9"/>
      <c r="DU919" s="8"/>
      <c r="DX919" s="9"/>
      <c r="EE919" s="9"/>
    </row>
    <row r="920" spans="2:135" ht="12.75" x14ac:dyDescent="0.2">
      <c r="B920" s="6"/>
      <c r="K920" s="25"/>
      <c r="L920" s="9"/>
      <c r="M920" s="9"/>
      <c r="W920" s="9"/>
      <c r="X920" s="9"/>
      <c r="AJ920" s="9"/>
      <c r="AL920" s="9"/>
      <c r="AM920" s="9"/>
      <c r="AP920" s="9"/>
      <c r="AQ920" s="9"/>
      <c r="AW920" s="9"/>
      <c r="AX920" s="9"/>
      <c r="BA920" s="9"/>
      <c r="BB920" s="9"/>
      <c r="BH920" s="9"/>
      <c r="BI920" s="9"/>
      <c r="BL920" s="9"/>
      <c r="BM920" s="9"/>
      <c r="BS920" s="9"/>
      <c r="BT920" s="9"/>
      <c r="BW920" s="9"/>
      <c r="BX920" s="9"/>
      <c r="CD920" s="9"/>
      <c r="CE920" s="9"/>
      <c r="CH920" s="9"/>
      <c r="CI920" s="9"/>
      <c r="CO920" s="9"/>
      <c r="CP920" s="9"/>
      <c r="CS920" s="9"/>
      <c r="CT920" s="9"/>
      <c r="CZ920" s="9"/>
      <c r="DA920" s="9"/>
      <c r="DD920" s="9"/>
      <c r="DE920" s="9"/>
      <c r="DK920" s="9"/>
      <c r="DL920" s="9"/>
      <c r="DO920" s="9"/>
      <c r="DP920" s="9"/>
      <c r="DU920" s="8"/>
      <c r="DX920" s="9"/>
      <c r="EE920" s="9"/>
    </row>
    <row r="921" spans="2:135" ht="12.75" x14ac:dyDescent="0.2">
      <c r="B921" s="6"/>
      <c r="K921" s="25"/>
      <c r="L921" s="9"/>
      <c r="M921" s="9"/>
      <c r="W921" s="9"/>
      <c r="X921" s="9"/>
      <c r="AJ921" s="9"/>
      <c r="AL921" s="9"/>
      <c r="AM921" s="9"/>
      <c r="AP921" s="9"/>
      <c r="AQ921" s="9"/>
      <c r="AW921" s="9"/>
      <c r="AX921" s="9"/>
      <c r="BA921" s="9"/>
      <c r="BB921" s="9"/>
      <c r="BH921" s="9"/>
      <c r="BI921" s="9"/>
      <c r="BL921" s="9"/>
      <c r="BM921" s="9"/>
      <c r="BS921" s="9"/>
      <c r="BT921" s="9"/>
      <c r="BW921" s="9"/>
      <c r="BX921" s="9"/>
      <c r="CD921" s="9"/>
      <c r="CE921" s="9"/>
      <c r="CH921" s="9"/>
      <c r="CI921" s="9"/>
      <c r="CO921" s="9"/>
      <c r="CP921" s="9"/>
      <c r="CS921" s="9"/>
      <c r="CT921" s="9"/>
      <c r="CZ921" s="9"/>
      <c r="DA921" s="9"/>
      <c r="DD921" s="9"/>
      <c r="DE921" s="9"/>
      <c r="DK921" s="9"/>
      <c r="DL921" s="9"/>
      <c r="DO921" s="9"/>
      <c r="DP921" s="9"/>
      <c r="DU921" s="8"/>
      <c r="DX921" s="9"/>
      <c r="EE921" s="9"/>
    </row>
    <row r="922" spans="2:135" ht="12.75" x14ac:dyDescent="0.2">
      <c r="B922" s="6"/>
      <c r="K922" s="25"/>
      <c r="L922" s="9"/>
      <c r="M922" s="9"/>
      <c r="W922" s="9"/>
      <c r="X922" s="9"/>
      <c r="AJ922" s="9"/>
      <c r="AL922" s="9"/>
      <c r="AM922" s="9"/>
      <c r="AP922" s="9"/>
      <c r="AQ922" s="9"/>
      <c r="AW922" s="9"/>
      <c r="AX922" s="9"/>
      <c r="BA922" s="9"/>
      <c r="BB922" s="9"/>
      <c r="BH922" s="9"/>
      <c r="BI922" s="9"/>
      <c r="BL922" s="9"/>
      <c r="BM922" s="9"/>
      <c r="BS922" s="9"/>
      <c r="BT922" s="9"/>
      <c r="BW922" s="9"/>
      <c r="BX922" s="9"/>
      <c r="CD922" s="9"/>
      <c r="CE922" s="9"/>
      <c r="CH922" s="9"/>
      <c r="CI922" s="9"/>
      <c r="CO922" s="9"/>
      <c r="CP922" s="9"/>
      <c r="CS922" s="9"/>
      <c r="CT922" s="9"/>
      <c r="CZ922" s="9"/>
      <c r="DA922" s="9"/>
      <c r="DD922" s="9"/>
      <c r="DE922" s="9"/>
      <c r="DK922" s="9"/>
      <c r="DL922" s="9"/>
      <c r="DO922" s="9"/>
      <c r="DP922" s="9"/>
      <c r="DU922" s="8"/>
      <c r="DX922" s="9"/>
      <c r="EE922" s="9"/>
    </row>
    <row r="923" spans="2:135" ht="12.75" x14ac:dyDescent="0.2">
      <c r="B923" s="6"/>
      <c r="K923" s="25"/>
      <c r="L923" s="9"/>
      <c r="M923" s="9"/>
      <c r="W923" s="9"/>
      <c r="X923" s="9"/>
      <c r="AJ923" s="9"/>
      <c r="AL923" s="9"/>
      <c r="AM923" s="9"/>
      <c r="AP923" s="9"/>
      <c r="AQ923" s="9"/>
      <c r="AW923" s="9"/>
      <c r="AX923" s="9"/>
      <c r="BA923" s="9"/>
      <c r="BB923" s="9"/>
      <c r="BH923" s="9"/>
      <c r="BI923" s="9"/>
      <c r="BL923" s="9"/>
      <c r="BM923" s="9"/>
      <c r="BS923" s="9"/>
      <c r="BT923" s="9"/>
      <c r="BW923" s="9"/>
      <c r="BX923" s="9"/>
      <c r="CD923" s="9"/>
      <c r="CE923" s="9"/>
      <c r="CH923" s="9"/>
      <c r="CI923" s="9"/>
      <c r="CO923" s="9"/>
      <c r="CP923" s="9"/>
      <c r="CS923" s="9"/>
      <c r="CT923" s="9"/>
      <c r="CZ923" s="9"/>
      <c r="DA923" s="9"/>
      <c r="DD923" s="9"/>
      <c r="DE923" s="9"/>
      <c r="DK923" s="9"/>
      <c r="DL923" s="9"/>
      <c r="DO923" s="9"/>
      <c r="DP923" s="9"/>
      <c r="DU923" s="8"/>
      <c r="DX923" s="9"/>
      <c r="EE923" s="9"/>
    </row>
    <row r="924" spans="2:135" ht="12.75" x14ac:dyDescent="0.2">
      <c r="B924" s="6"/>
      <c r="K924" s="25"/>
      <c r="L924" s="9"/>
      <c r="M924" s="9"/>
      <c r="W924" s="9"/>
      <c r="X924" s="9"/>
      <c r="AJ924" s="9"/>
      <c r="AL924" s="9"/>
      <c r="AM924" s="9"/>
      <c r="AP924" s="9"/>
      <c r="AQ924" s="9"/>
      <c r="AW924" s="9"/>
      <c r="AX924" s="9"/>
      <c r="BA924" s="9"/>
      <c r="BB924" s="9"/>
      <c r="BH924" s="9"/>
      <c r="BI924" s="9"/>
      <c r="BL924" s="9"/>
      <c r="BM924" s="9"/>
      <c r="BS924" s="9"/>
      <c r="BT924" s="9"/>
      <c r="BW924" s="9"/>
      <c r="BX924" s="9"/>
      <c r="CD924" s="9"/>
      <c r="CE924" s="9"/>
      <c r="CH924" s="9"/>
      <c r="CI924" s="9"/>
      <c r="CO924" s="9"/>
      <c r="CP924" s="9"/>
      <c r="CS924" s="9"/>
      <c r="CT924" s="9"/>
      <c r="CZ924" s="9"/>
      <c r="DA924" s="9"/>
      <c r="DD924" s="9"/>
      <c r="DE924" s="9"/>
      <c r="DK924" s="9"/>
      <c r="DL924" s="9"/>
      <c r="DO924" s="9"/>
      <c r="DP924" s="9"/>
      <c r="DU924" s="8"/>
      <c r="DX924" s="9"/>
      <c r="EE924" s="9"/>
    </row>
    <row r="925" spans="2:135" ht="12.75" x14ac:dyDescent="0.2">
      <c r="B925" s="6"/>
      <c r="K925" s="25"/>
      <c r="L925" s="9"/>
      <c r="M925" s="9"/>
      <c r="W925" s="9"/>
      <c r="X925" s="9"/>
      <c r="AJ925" s="9"/>
      <c r="AL925" s="9"/>
      <c r="AM925" s="9"/>
      <c r="AP925" s="9"/>
      <c r="AQ925" s="9"/>
      <c r="AW925" s="9"/>
      <c r="AX925" s="9"/>
      <c r="BA925" s="9"/>
      <c r="BB925" s="9"/>
      <c r="BH925" s="9"/>
      <c r="BI925" s="9"/>
      <c r="BL925" s="9"/>
      <c r="BM925" s="9"/>
      <c r="BS925" s="9"/>
      <c r="BT925" s="9"/>
      <c r="BW925" s="9"/>
      <c r="BX925" s="9"/>
      <c r="CD925" s="9"/>
      <c r="CE925" s="9"/>
      <c r="CH925" s="9"/>
      <c r="CI925" s="9"/>
      <c r="CO925" s="9"/>
      <c r="CP925" s="9"/>
      <c r="CS925" s="9"/>
      <c r="CT925" s="9"/>
      <c r="CZ925" s="9"/>
      <c r="DA925" s="9"/>
      <c r="DD925" s="9"/>
      <c r="DE925" s="9"/>
      <c r="DK925" s="9"/>
      <c r="DL925" s="9"/>
      <c r="DO925" s="9"/>
      <c r="DP925" s="9"/>
      <c r="DU925" s="8"/>
      <c r="DX925" s="9"/>
      <c r="EE925" s="9"/>
    </row>
    <row r="926" spans="2:135" ht="12.75" x14ac:dyDescent="0.2">
      <c r="B926" s="6"/>
      <c r="K926" s="25"/>
      <c r="L926" s="9"/>
      <c r="M926" s="9"/>
      <c r="W926" s="9"/>
      <c r="X926" s="9"/>
      <c r="AJ926" s="9"/>
      <c r="AL926" s="9"/>
      <c r="AM926" s="9"/>
      <c r="AP926" s="9"/>
      <c r="AQ926" s="9"/>
      <c r="AW926" s="9"/>
      <c r="AX926" s="9"/>
      <c r="BA926" s="9"/>
      <c r="BB926" s="9"/>
      <c r="BH926" s="9"/>
      <c r="BI926" s="9"/>
      <c r="BL926" s="9"/>
      <c r="BM926" s="9"/>
      <c r="BS926" s="9"/>
      <c r="BT926" s="9"/>
      <c r="BW926" s="9"/>
      <c r="BX926" s="9"/>
      <c r="CD926" s="9"/>
      <c r="CE926" s="9"/>
      <c r="CH926" s="9"/>
      <c r="CI926" s="9"/>
      <c r="CO926" s="9"/>
      <c r="CP926" s="9"/>
      <c r="CS926" s="9"/>
      <c r="CT926" s="9"/>
      <c r="CZ926" s="9"/>
      <c r="DA926" s="9"/>
      <c r="DD926" s="9"/>
      <c r="DE926" s="9"/>
      <c r="DK926" s="9"/>
      <c r="DL926" s="9"/>
      <c r="DO926" s="9"/>
      <c r="DP926" s="9"/>
      <c r="DU926" s="8"/>
      <c r="DX926" s="9"/>
      <c r="EE926" s="9"/>
    </row>
    <row r="927" spans="2:135" ht="12.75" x14ac:dyDescent="0.2">
      <c r="B927" s="6"/>
      <c r="K927" s="25"/>
      <c r="L927" s="9"/>
      <c r="M927" s="9"/>
      <c r="W927" s="9"/>
      <c r="X927" s="9"/>
      <c r="AJ927" s="9"/>
      <c r="AL927" s="9"/>
      <c r="AM927" s="9"/>
      <c r="AP927" s="9"/>
      <c r="AQ927" s="9"/>
      <c r="AW927" s="9"/>
      <c r="AX927" s="9"/>
      <c r="BA927" s="9"/>
      <c r="BB927" s="9"/>
      <c r="BH927" s="9"/>
      <c r="BI927" s="9"/>
      <c r="BL927" s="9"/>
      <c r="BM927" s="9"/>
      <c r="BS927" s="9"/>
      <c r="BT927" s="9"/>
      <c r="BW927" s="9"/>
      <c r="BX927" s="9"/>
      <c r="CD927" s="9"/>
      <c r="CE927" s="9"/>
      <c r="CH927" s="9"/>
      <c r="CI927" s="9"/>
      <c r="CO927" s="9"/>
      <c r="CP927" s="9"/>
      <c r="CS927" s="9"/>
      <c r="CT927" s="9"/>
      <c r="CZ927" s="9"/>
      <c r="DA927" s="9"/>
      <c r="DD927" s="9"/>
      <c r="DE927" s="9"/>
      <c r="DK927" s="9"/>
      <c r="DL927" s="9"/>
      <c r="DO927" s="9"/>
      <c r="DP927" s="9"/>
      <c r="DU927" s="8"/>
      <c r="DX927" s="9"/>
      <c r="EE927" s="9"/>
    </row>
    <row r="928" spans="2:135" ht="12.75" x14ac:dyDescent="0.2">
      <c r="B928" s="6"/>
      <c r="K928" s="25"/>
      <c r="L928" s="9"/>
      <c r="M928" s="9"/>
      <c r="W928" s="9"/>
      <c r="X928" s="9"/>
      <c r="AJ928" s="9"/>
      <c r="AL928" s="9"/>
      <c r="AM928" s="9"/>
      <c r="AP928" s="9"/>
      <c r="AQ928" s="9"/>
      <c r="AW928" s="9"/>
      <c r="AX928" s="9"/>
      <c r="BA928" s="9"/>
      <c r="BB928" s="9"/>
      <c r="BH928" s="9"/>
      <c r="BI928" s="9"/>
      <c r="BL928" s="9"/>
      <c r="BM928" s="9"/>
      <c r="BS928" s="9"/>
      <c r="BT928" s="9"/>
      <c r="BW928" s="9"/>
      <c r="BX928" s="9"/>
      <c r="CD928" s="9"/>
      <c r="CE928" s="9"/>
      <c r="CH928" s="9"/>
      <c r="CI928" s="9"/>
      <c r="CO928" s="9"/>
      <c r="CP928" s="9"/>
      <c r="CS928" s="9"/>
      <c r="CT928" s="9"/>
      <c r="CZ928" s="9"/>
      <c r="DA928" s="9"/>
      <c r="DD928" s="9"/>
      <c r="DE928" s="9"/>
      <c r="DK928" s="9"/>
      <c r="DL928" s="9"/>
      <c r="DO928" s="9"/>
      <c r="DP928" s="9"/>
      <c r="DU928" s="8"/>
      <c r="DX928" s="9"/>
      <c r="EE928" s="9"/>
    </row>
    <row r="929" spans="2:135" ht="12.75" x14ac:dyDescent="0.2">
      <c r="B929" s="6"/>
      <c r="K929" s="25"/>
      <c r="L929" s="9"/>
      <c r="M929" s="9"/>
      <c r="W929" s="9"/>
      <c r="X929" s="9"/>
      <c r="AJ929" s="9"/>
      <c r="AL929" s="9"/>
      <c r="AM929" s="9"/>
      <c r="AP929" s="9"/>
      <c r="AQ929" s="9"/>
      <c r="AW929" s="9"/>
      <c r="AX929" s="9"/>
      <c r="BA929" s="9"/>
      <c r="BB929" s="9"/>
      <c r="BH929" s="9"/>
      <c r="BI929" s="9"/>
      <c r="BL929" s="9"/>
      <c r="BM929" s="9"/>
      <c r="BS929" s="9"/>
      <c r="BT929" s="9"/>
      <c r="BW929" s="9"/>
      <c r="BX929" s="9"/>
      <c r="CD929" s="9"/>
      <c r="CE929" s="9"/>
      <c r="CH929" s="9"/>
      <c r="CI929" s="9"/>
      <c r="CO929" s="9"/>
      <c r="CP929" s="9"/>
      <c r="CS929" s="9"/>
      <c r="CT929" s="9"/>
      <c r="CZ929" s="9"/>
      <c r="DA929" s="9"/>
      <c r="DD929" s="9"/>
      <c r="DE929" s="9"/>
      <c r="DK929" s="9"/>
      <c r="DL929" s="9"/>
      <c r="DO929" s="9"/>
      <c r="DP929" s="9"/>
      <c r="DU929" s="8"/>
      <c r="DX929" s="9"/>
      <c r="EE929" s="9"/>
    </row>
    <row r="930" spans="2:135" ht="12.75" x14ac:dyDescent="0.2">
      <c r="B930" s="6"/>
      <c r="K930" s="25"/>
      <c r="L930" s="9"/>
      <c r="M930" s="9"/>
      <c r="W930" s="9"/>
      <c r="X930" s="9"/>
      <c r="AJ930" s="9"/>
      <c r="AL930" s="9"/>
      <c r="AM930" s="9"/>
      <c r="AP930" s="9"/>
      <c r="AQ930" s="9"/>
      <c r="AW930" s="9"/>
      <c r="AX930" s="9"/>
      <c r="BA930" s="9"/>
      <c r="BB930" s="9"/>
      <c r="BH930" s="9"/>
      <c r="BI930" s="9"/>
      <c r="BL930" s="9"/>
      <c r="BM930" s="9"/>
      <c r="BS930" s="9"/>
      <c r="BT930" s="9"/>
      <c r="BW930" s="9"/>
      <c r="BX930" s="9"/>
      <c r="CD930" s="9"/>
      <c r="CE930" s="9"/>
      <c r="CH930" s="9"/>
      <c r="CI930" s="9"/>
      <c r="CO930" s="9"/>
      <c r="CP930" s="9"/>
      <c r="CS930" s="9"/>
      <c r="CT930" s="9"/>
      <c r="CZ930" s="9"/>
      <c r="DA930" s="9"/>
      <c r="DD930" s="9"/>
      <c r="DE930" s="9"/>
      <c r="DK930" s="9"/>
      <c r="DL930" s="9"/>
      <c r="DO930" s="9"/>
      <c r="DP930" s="9"/>
      <c r="DU930" s="8"/>
      <c r="DX930" s="9"/>
      <c r="EE930" s="9"/>
    </row>
    <row r="931" spans="2:135" ht="12.75" x14ac:dyDescent="0.2">
      <c r="B931" s="6"/>
      <c r="K931" s="25"/>
      <c r="L931" s="9"/>
      <c r="M931" s="9"/>
      <c r="W931" s="9"/>
      <c r="X931" s="9"/>
      <c r="AJ931" s="9"/>
      <c r="AL931" s="9"/>
      <c r="AM931" s="9"/>
      <c r="AP931" s="9"/>
      <c r="AQ931" s="9"/>
      <c r="AW931" s="9"/>
      <c r="AX931" s="9"/>
      <c r="BA931" s="9"/>
      <c r="BB931" s="9"/>
      <c r="BH931" s="9"/>
      <c r="BI931" s="9"/>
      <c r="BL931" s="9"/>
      <c r="BM931" s="9"/>
      <c r="BS931" s="9"/>
      <c r="BT931" s="9"/>
      <c r="BW931" s="9"/>
      <c r="BX931" s="9"/>
      <c r="CD931" s="9"/>
      <c r="CE931" s="9"/>
      <c r="CH931" s="9"/>
      <c r="CI931" s="9"/>
      <c r="CO931" s="9"/>
      <c r="CP931" s="9"/>
      <c r="CS931" s="9"/>
      <c r="CT931" s="9"/>
      <c r="CZ931" s="9"/>
      <c r="DA931" s="9"/>
      <c r="DD931" s="9"/>
      <c r="DE931" s="9"/>
      <c r="DK931" s="9"/>
      <c r="DL931" s="9"/>
      <c r="DO931" s="9"/>
      <c r="DP931" s="9"/>
      <c r="DU931" s="8"/>
      <c r="DX931" s="9"/>
      <c r="EE931" s="9"/>
    </row>
    <row r="932" spans="2:135" ht="12.75" x14ac:dyDescent="0.2">
      <c r="B932" s="6"/>
      <c r="K932" s="25"/>
      <c r="L932" s="9"/>
      <c r="M932" s="9"/>
      <c r="W932" s="9"/>
      <c r="X932" s="9"/>
      <c r="AJ932" s="9"/>
      <c r="AL932" s="9"/>
      <c r="AM932" s="9"/>
      <c r="AP932" s="9"/>
      <c r="AQ932" s="9"/>
      <c r="AW932" s="9"/>
      <c r="AX932" s="9"/>
      <c r="BA932" s="9"/>
      <c r="BB932" s="9"/>
      <c r="BH932" s="9"/>
      <c r="BI932" s="9"/>
      <c r="BL932" s="9"/>
      <c r="BM932" s="9"/>
      <c r="BS932" s="9"/>
      <c r="BT932" s="9"/>
      <c r="BW932" s="9"/>
      <c r="BX932" s="9"/>
      <c r="CD932" s="9"/>
      <c r="CE932" s="9"/>
      <c r="CH932" s="9"/>
      <c r="CI932" s="9"/>
      <c r="CO932" s="9"/>
      <c r="CP932" s="9"/>
      <c r="CS932" s="9"/>
      <c r="CT932" s="9"/>
      <c r="CZ932" s="9"/>
      <c r="DA932" s="9"/>
      <c r="DD932" s="9"/>
      <c r="DE932" s="9"/>
      <c r="DK932" s="9"/>
      <c r="DL932" s="9"/>
      <c r="DO932" s="9"/>
      <c r="DP932" s="9"/>
      <c r="DU932" s="8"/>
      <c r="DX932" s="9"/>
      <c r="EE932" s="9"/>
    </row>
    <row r="933" spans="2:135" ht="12.75" x14ac:dyDescent="0.2">
      <c r="B933" s="6"/>
      <c r="K933" s="25"/>
      <c r="L933" s="9"/>
      <c r="M933" s="9"/>
      <c r="W933" s="9"/>
      <c r="X933" s="9"/>
      <c r="AJ933" s="9"/>
      <c r="AL933" s="9"/>
      <c r="AM933" s="9"/>
      <c r="AP933" s="9"/>
      <c r="AQ933" s="9"/>
      <c r="AW933" s="9"/>
      <c r="AX933" s="9"/>
      <c r="BA933" s="9"/>
      <c r="BB933" s="9"/>
      <c r="BH933" s="9"/>
      <c r="BI933" s="9"/>
      <c r="BL933" s="9"/>
      <c r="BM933" s="9"/>
      <c r="BS933" s="9"/>
      <c r="BT933" s="9"/>
      <c r="BW933" s="9"/>
      <c r="BX933" s="9"/>
      <c r="CD933" s="9"/>
      <c r="CE933" s="9"/>
      <c r="CH933" s="9"/>
      <c r="CI933" s="9"/>
      <c r="CO933" s="9"/>
      <c r="CP933" s="9"/>
      <c r="CS933" s="9"/>
      <c r="CT933" s="9"/>
      <c r="CZ933" s="9"/>
      <c r="DA933" s="9"/>
      <c r="DD933" s="9"/>
      <c r="DE933" s="9"/>
      <c r="DK933" s="9"/>
      <c r="DL933" s="9"/>
      <c r="DO933" s="9"/>
      <c r="DP933" s="9"/>
      <c r="DU933" s="8"/>
      <c r="DX933" s="9"/>
      <c r="EE933" s="9"/>
    </row>
    <row r="934" spans="2:135" ht="12.75" x14ac:dyDescent="0.2">
      <c r="B934" s="6"/>
      <c r="K934" s="25"/>
      <c r="L934" s="9"/>
      <c r="M934" s="9"/>
      <c r="W934" s="9"/>
      <c r="X934" s="9"/>
      <c r="AJ934" s="9"/>
      <c r="AL934" s="9"/>
      <c r="AM934" s="9"/>
      <c r="AP934" s="9"/>
      <c r="AQ934" s="9"/>
      <c r="AW934" s="9"/>
      <c r="AX934" s="9"/>
      <c r="BA934" s="9"/>
      <c r="BB934" s="9"/>
      <c r="BH934" s="9"/>
      <c r="BI934" s="9"/>
      <c r="BL934" s="9"/>
      <c r="BM934" s="9"/>
      <c r="BS934" s="9"/>
      <c r="BT934" s="9"/>
      <c r="BW934" s="9"/>
      <c r="BX934" s="9"/>
      <c r="CD934" s="9"/>
      <c r="CE934" s="9"/>
      <c r="CH934" s="9"/>
      <c r="CI934" s="9"/>
      <c r="CO934" s="9"/>
      <c r="CP934" s="9"/>
      <c r="CS934" s="9"/>
      <c r="CT934" s="9"/>
      <c r="CZ934" s="9"/>
      <c r="DA934" s="9"/>
      <c r="DD934" s="9"/>
      <c r="DE934" s="9"/>
      <c r="DK934" s="9"/>
      <c r="DL934" s="9"/>
      <c r="DO934" s="9"/>
      <c r="DP934" s="9"/>
      <c r="DU934" s="8"/>
      <c r="DX934" s="9"/>
      <c r="EE934" s="9"/>
    </row>
    <row r="935" spans="2:135" ht="12.75" x14ac:dyDescent="0.2">
      <c r="B935" s="6"/>
      <c r="K935" s="25"/>
      <c r="L935" s="9"/>
      <c r="M935" s="9"/>
      <c r="W935" s="9"/>
      <c r="X935" s="9"/>
      <c r="AJ935" s="9"/>
      <c r="AL935" s="9"/>
      <c r="AM935" s="9"/>
      <c r="AP935" s="9"/>
      <c r="AQ935" s="9"/>
      <c r="AW935" s="9"/>
      <c r="AX935" s="9"/>
      <c r="BA935" s="9"/>
      <c r="BB935" s="9"/>
      <c r="BH935" s="9"/>
      <c r="BI935" s="9"/>
      <c r="BL935" s="9"/>
      <c r="BM935" s="9"/>
      <c r="BS935" s="9"/>
      <c r="BT935" s="9"/>
      <c r="BW935" s="9"/>
      <c r="BX935" s="9"/>
      <c r="CD935" s="9"/>
      <c r="CE935" s="9"/>
      <c r="CH935" s="9"/>
      <c r="CI935" s="9"/>
      <c r="CO935" s="9"/>
      <c r="CP935" s="9"/>
      <c r="CS935" s="9"/>
      <c r="CT935" s="9"/>
      <c r="CZ935" s="9"/>
      <c r="DA935" s="9"/>
      <c r="DD935" s="9"/>
      <c r="DE935" s="9"/>
      <c r="DK935" s="9"/>
      <c r="DL935" s="9"/>
      <c r="DO935" s="9"/>
      <c r="DP935" s="9"/>
      <c r="DU935" s="8"/>
      <c r="DX935" s="9"/>
      <c r="EE935" s="9"/>
    </row>
    <row r="936" spans="2:135" ht="12.75" x14ac:dyDescent="0.2">
      <c r="B936" s="6"/>
      <c r="K936" s="25"/>
      <c r="L936" s="9"/>
      <c r="M936" s="9"/>
      <c r="W936" s="9"/>
      <c r="X936" s="9"/>
      <c r="AJ936" s="9"/>
      <c r="AL936" s="9"/>
      <c r="AM936" s="9"/>
      <c r="AP936" s="9"/>
      <c r="AQ936" s="9"/>
      <c r="AW936" s="9"/>
      <c r="AX936" s="9"/>
      <c r="BA936" s="9"/>
      <c r="BB936" s="9"/>
      <c r="BH936" s="9"/>
      <c r="BI936" s="9"/>
      <c r="BL936" s="9"/>
      <c r="BM936" s="9"/>
      <c r="BS936" s="9"/>
      <c r="BT936" s="9"/>
      <c r="BW936" s="9"/>
      <c r="BX936" s="9"/>
      <c r="CD936" s="9"/>
      <c r="CE936" s="9"/>
      <c r="CH936" s="9"/>
      <c r="CI936" s="9"/>
      <c r="CO936" s="9"/>
      <c r="CP936" s="9"/>
      <c r="CS936" s="9"/>
      <c r="CT936" s="9"/>
      <c r="CZ936" s="9"/>
      <c r="DA936" s="9"/>
      <c r="DD936" s="9"/>
      <c r="DE936" s="9"/>
      <c r="DK936" s="9"/>
      <c r="DL936" s="9"/>
      <c r="DO936" s="9"/>
      <c r="DP936" s="9"/>
      <c r="DU936" s="8"/>
      <c r="DX936" s="9"/>
      <c r="EE936" s="9"/>
    </row>
    <row r="937" spans="2:135" ht="12.75" x14ac:dyDescent="0.2">
      <c r="B937" s="6"/>
      <c r="K937" s="25"/>
      <c r="L937" s="9"/>
      <c r="M937" s="9"/>
      <c r="W937" s="9"/>
      <c r="X937" s="9"/>
      <c r="AJ937" s="9"/>
      <c r="AL937" s="9"/>
      <c r="AM937" s="9"/>
      <c r="AP937" s="9"/>
      <c r="AQ937" s="9"/>
      <c r="AW937" s="9"/>
      <c r="AX937" s="9"/>
      <c r="BA937" s="9"/>
      <c r="BB937" s="9"/>
      <c r="BH937" s="9"/>
      <c r="BI937" s="9"/>
      <c r="BL937" s="9"/>
      <c r="BM937" s="9"/>
      <c r="BS937" s="9"/>
      <c r="BT937" s="9"/>
      <c r="BW937" s="9"/>
      <c r="BX937" s="9"/>
      <c r="CD937" s="9"/>
      <c r="CE937" s="9"/>
      <c r="CH937" s="9"/>
      <c r="CI937" s="9"/>
      <c r="CO937" s="9"/>
      <c r="CP937" s="9"/>
      <c r="CS937" s="9"/>
      <c r="CT937" s="9"/>
      <c r="CZ937" s="9"/>
      <c r="DA937" s="9"/>
      <c r="DD937" s="9"/>
      <c r="DE937" s="9"/>
      <c r="DK937" s="9"/>
      <c r="DL937" s="9"/>
      <c r="DO937" s="9"/>
      <c r="DP937" s="9"/>
      <c r="DU937" s="8"/>
      <c r="DX937" s="9"/>
      <c r="EE937" s="9"/>
    </row>
    <row r="938" spans="2:135" ht="12.75" x14ac:dyDescent="0.2">
      <c r="B938" s="6"/>
      <c r="K938" s="25"/>
      <c r="L938" s="9"/>
      <c r="M938" s="9"/>
      <c r="W938" s="9"/>
      <c r="X938" s="9"/>
      <c r="AJ938" s="9"/>
      <c r="AL938" s="9"/>
      <c r="AM938" s="9"/>
      <c r="AP938" s="9"/>
      <c r="AQ938" s="9"/>
      <c r="AW938" s="9"/>
      <c r="AX938" s="9"/>
      <c r="BA938" s="9"/>
      <c r="BB938" s="9"/>
      <c r="BH938" s="9"/>
      <c r="BI938" s="9"/>
      <c r="BL938" s="9"/>
      <c r="BM938" s="9"/>
      <c r="BS938" s="9"/>
      <c r="BT938" s="9"/>
      <c r="BW938" s="9"/>
      <c r="BX938" s="9"/>
      <c r="CD938" s="9"/>
      <c r="CE938" s="9"/>
      <c r="CH938" s="9"/>
      <c r="CI938" s="9"/>
      <c r="CO938" s="9"/>
      <c r="CP938" s="9"/>
      <c r="CS938" s="9"/>
      <c r="CT938" s="9"/>
      <c r="CZ938" s="9"/>
      <c r="DA938" s="9"/>
      <c r="DD938" s="9"/>
      <c r="DE938" s="9"/>
      <c r="DK938" s="9"/>
      <c r="DL938" s="9"/>
      <c r="DO938" s="9"/>
      <c r="DP938" s="9"/>
      <c r="DU938" s="8"/>
      <c r="DX938" s="9"/>
      <c r="EE938" s="9"/>
    </row>
    <row r="939" spans="2:135" ht="12.75" x14ac:dyDescent="0.2">
      <c r="B939" s="6"/>
      <c r="K939" s="25"/>
      <c r="L939" s="9"/>
      <c r="M939" s="9"/>
      <c r="W939" s="9"/>
      <c r="X939" s="9"/>
      <c r="AJ939" s="9"/>
      <c r="AL939" s="9"/>
      <c r="AM939" s="9"/>
      <c r="AP939" s="9"/>
      <c r="AQ939" s="9"/>
      <c r="AW939" s="9"/>
      <c r="AX939" s="9"/>
      <c r="BA939" s="9"/>
      <c r="BB939" s="9"/>
      <c r="BH939" s="9"/>
      <c r="BI939" s="9"/>
      <c r="BL939" s="9"/>
      <c r="BM939" s="9"/>
      <c r="BS939" s="9"/>
      <c r="BT939" s="9"/>
      <c r="BW939" s="9"/>
      <c r="BX939" s="9"/>
      <c r="CD939" s="9"/>
      <c r="CE939" s="9"/>
      <c r="CH939" s="9"/>
      <c r="CI939" s="9"/>
      <c r="CO939" s="9"/>
      <c r="CP939" s="9"/>
      <c r="CS939" s="9"/>
      <c r="CT939" s="9"/>
      <c r="CZ939" s="9"/>
      <c r="DA939" s="9"/>
      <c r="DD939" s="9"/>
      <c r="DE939" s="9"/>
      <c r="DK939" s="9"/>
      <c r="DL939" s="9"/>
      <c r="DO939" s="9"/>
      <c r="DP939" s="9"/>
      <c r="DU939" s="8"/>
      <c r="DX939" s="9"/>
      <c r="EE939" s="9"/>
    </row>
    <row r="940" spans="2:135" ht="12.75" x14ac:dyDescent="0.2">
      <c r="B940" s="6"/>
      <c r="K940" s="25"/>
      <c r="L940" s="9"/>
      <c r="M940" s="9"/>
      <c r="W940" s="9"/>
      <c r="X940" s="9"/>
      <c r="AJ940" s="9"/>
      <c r="AL940" s="9"/>
      <c r="AM940" s="9"/>
      <c r="AP940" s="9"/>
      <c r="AQ940" s="9"/>
      <c r="AW940" s="9"/>
      <c r="AX940" s="9"/>
      <c r="BA940" s="9"/>
      <c r="BB940" s="9"/>
      <c r="BH940" s="9"/>
      <c r="BI940" s="9"/>
      <c r="BL940" s="9"/>
      <c r="BM940" s="9"/>
      <c r="BS940" s="9"/>
      <c r="BT940" s="9"/>
      <c r="BW940" s="9"/>
      <c r="BX940" s="9"/>
      <c r="CD940" s="9"/>
      <c r="CE940" s="9"/>
      <c r="CH940" s="9"/>
      <c r="CI940" s="9"/>
      <c r="CO940" s="9"/>
      <c r="CP940" s="9"/>
      <c r="CS940" s="9"/>
      <c r="CT940" s="9"/>
      <c r="CZ940" s="9"/>
      <c r="DA940" s="9"/>
      <c r="DD940" s="9"/>
      <c r="DE940" s="9"/>
      <c r="DK940" s="9"/>
      <c r="DL940" s="9"/>
      <c r="DO940" s="9"/>
      <c r="DP940" s="9"/>
      <c r="DU940" s="8"/>
      <c r="DX940" s="9"/>
      <c r="EE940" s="9"/>
    </row>
    <row r="941" spans="2:135" ht="12.75" x14ac:dyDescent="0.2">
      <c r="B941" s="6"/>
      <c r="K941" s="25"/>
      <c r="L941" s="9"/>
      <c r="M941" s="9"/>
      <c r="W941" s="9"/>
      <c r="X941" s="9"/>
      <c r="AJ941" s="9"/>
      <c r="AL941" s="9"/>
      <c r="AM941" s="9"/>
      <c r="AP941" s="9"/>
      <c r="AQ941" s="9"/>
      <c r="AW941" s="9"/>
      <c r="AX941" s="9"/>
      <c r="BA941" s="9"/>
      <c r="BB941" s="9"/>
      <c r="BH941" s="9"/>
      <c r="BI941" s="9"/>
      <c r="BL941" s="9"/>
      <c r="BM941" s="9"/>
      <c r="BS941" s="9"/>
      <c r="BT941" s="9"/>
      <c r="BW941" s="9"/>
      <c r="BX941" s="9"/>
      <c r="CD941" s="9"/>
      <c r="CE941" s="9"/>
      <c r="CH941" s="9"/>
      <c r="CI941" s="9"/>
      <c r="CO941" s="9"/>
      <c r="CP941" s="9"/>
      <c r="CS941" s="9"/>
      <c r="CT941" s="9"/>
      <c r="CZ941" s="9"/>
      <c r="DA941" s="9"/>
      <c r="DD941" s="9"/>
      <c r="DE941" s="9"/>
      <c r="DK941" s="9"/>
      <c r="DL941" s="9"/>
      <c r="DO941" s="9"/>
      <c r="DP941" s="9"/>
      <c r="DU941" s="8"/>
      <c r="DX941" s="9"/>
      <c r="EE941" s="9"/>
    </row>
    <row r="942" spans="2:135" ht="12.75" x14ac:dyDescent="0.2">
      <c r="B942" s="6"/>
      <c r="K942" s="25"/>
      <c r="L942" s="9"/>
      <c r="M942" s="9"/>
      <c r="W942" s="9"/>
      <c r="X942" s="9"/>
      <c r="AJ942" s="9"/>
      <c r="AL942" s="9"/>
      <c r="AM942" s="9"/>
      <c r="AP942" s="9"/>
      <c r="AQ942" s="9"/>
      <c r="AW942" s="9"/>
      <c r="AX942" s="9"/>
      <c r="BA942" s="9"/>
      <c r="BB942" s="9"/>
      <c r="BH942" s="9"/>
      <c r="BI942" s="9"/>
      <c r="BL942" s="9"/>
      <c r="BM942" s="9"/>
      <c r="BS942" s="9"/>
      <c r="BT942" s="9"/>
      <c r="BW942" s="9"/>
      <c r="BX942" s="9"/>
      <c r="CD942" s="9"/>
      <c r="CE942" s="9"/>
      <c r="CH942" s="9"/>
      <c r="CI942" s="9"/>
      <c r="CO942" s="9"/>
      <c r="CP942" s="9"/>
      <c r="CS942" s="9"/>
      <c r="CT942" s="9"/>
      <c r="CZ942" s="9"/>
      <c r="DA942" s="9"/>
      <c r="DD942" s="9"/>
      <c r="DE942" s="9"/>
      <c r="DK942" s="9"/>
      <c r="DL942" s="9"/>
      <c r="DO942" s="9"/>
      <c r="DP942" s="9"/>
      <c r="DU942" s="8"/>
      <c r="DX942" s="9"/>
      <c r="EE942" s="9"/>
    </row>
    <row r="943" spans="2:135" ht="12.75" x14ac:dyDescent="0.2">
      <c r="B943" s="6"/>
      <c r="K943" s="25"/>
      <c r="L943" s="9"/>
      <c r="M943" s="9"/>
      <c r="W943" s="9"/>
      <c r="X943" s="9"/>
      <c r="AJ943" s="9"/>
      <c r="AL943" s="9"/>
      <c r="AM943" s="9"/>
      <c r="AP943" s="9"/>
      <c r="AQ943" s="9"/>
      <c r="AW943" s="9"/>
      <c r="AX943" s="9"/>
      <c r="BA943" s="9"/>
      <c r="BB943" s="9"/>
      <c r="BH943" s="9"/>
      <c r="BI943" s="9"/>
      <c r="BL943" s="9"/>
      <c r="BM943" s="9"/>
      <c r="BS943" s="9"/>
      <c r="BT943" s="9"/>
      <c r="BW943" s="9"/>
      <c r="BX943" s="9"/>
      <c r="CD943" s="9"/>
      <c r="CE943" s="9"/>
      <c r="CH943" s="9"/>
      <c r="CI943" s="9"/>
      <c r="CO943" s="9"/>
      <c r="CP943" s="9"/>
      <c r="CS943" s="9"/>
      <c r="CT943" s="9"/>
      <c r="CZ943" s="9"/>
      <c r="DA943" s="9"/>
      <c r="DD943" s="9"/>
      <c r="DE943" s="9"/>
      <c r="DK943" s="9"/>
      <c r="DL943" s="9"/>
      <c r="DO943" s="9"/>
      <c r="DP943" s="9"/>
      <c r="DU943" s="8"/>
      <c r="DX943" s="9"/>
      <c r="EE943" s="9"/>
    </row>
    <row r="944" spans="2:135" ht="12.75" x14ac:dyDescent="0.2">
      <c r="B944" s="6"/>
      <c r="K944" s="25"/>
      <c r="L944" s="9"/>
      <c r="M944" s="9"/>
      <c r="W944" s="9"/>
      <c r="X944" s="9"/>
      <c r="AJ944" s="9"/>
      <c r="AL944" s="9"/>
      <c r="AM944" s="9"/>
      <c r="AP944" s="9"/>
      <c r="AQ944" s="9"/>
      <c r="AW944" s="9"/>
      <c r="AX944" s="9"/>
      <c r="BA944" s="9"/>
      <c r="BB944" s="9"/>
      <c r="BH944" s="9"/>
      <c r="BI944" s="9"/>
      <c r="BL944" s="9"/>
      <c r="BM944" s="9"/>
      <c r="BS944" s="9"/>
      <c r="BT944" s="9"/>
      <c r="BW944" s="9"/>
      <c r="BX944" s="9"/>
      <c r="CD944" s="9"/>
      <c r="CE944" s="9"/>
      <c r="CH944" s="9"/>
      <c r="CI944" s="9"/>
      <c r="CO944" s="9"/>
      <c r="CP944" s="9"/>
      <c r="CS944" s="9"/>
      <c r="CT944" s="9"/>
      <c r="CZ944" s="9"/>
      <c r="DA944" s="9"/>
      <c r="DD944" s="9"/>
      <c r="DE944" s="9"/>
      <c r="DK944" s="9"/>
      <c r="DL944" s="9"/>
      <c r="DO944" s="9"/>
      <c r="DP944" s="9"/>
      <c r="DU944" s="8"/>
      <c r="DX944" s="9"/>
      <c r="EE944" s="9"/>
    </row>
    <row r="945" spans="2:135" ht="12.75" x14ac:dyDescent="0.2">
      <c r="B945" s="6"/>
      <c r="K945" s="25"/>
      <c r="L945" s="9"/>
      <c r="M945" s="9"/>
      <c r="W945" s="9"/>
      <c r="X945" s="9"/>
      <c r="AJ945" s="9"/>
      <c r="AL945" s="9"/>
      <c r="AM945" s="9"/>
      <c r="AP945" s="9"/>
      <c r="AQ945" s="9"/>
      <c r="AW945" s="9"/>
      <c r="AX945" s="9"/>
      <c r="BA945" s="9"/>
      <c r="BB945" s="9"/>
      <c r="BH945" s="9"/>
      <c r="BI945" s="9"/>
      <c r="BL945" s="9"/>
      <c r="BM945" s="9"/>
      <c r="BS945" s="9"/>
      <c r="BT945" s="9"/>
      <c r="BW945" s="9"/>
      <c r="BX945" s="9"/>
      <c r="CD945" s="9"/>
      <c r="CE945" s="9"/>
      <c r="CH945" s="9"/>
      <c r="CI945" s="9"/>
      <c r="CO945" s="9"/>
      <c r="CP945" s="9"/>
      <c r="CS945" s="9"/>
      <c r="CT945" s="9"/>
      <c r="CZ945" s="9"/>
      <c r="DA945" s="9"/>
      <c r="DD945" s="9"/>
      <c r="DE945" s="9"/>
      <c r="DK945" s="9"/>
      <c r="DL945" s="9"/>
      <c r="DO945" s="9"/>
      <c r="DP945" s="9"/>
      <c r="DU945" s="8"/>
      <c r="DX945" s="9"/>
      <c r="EE945" s="9"/>
    </row>
    <row r="946" spans="2:135" ht="12.75" x14ac:dyDescent="0.2">
      <c r="B946" s="6"/>
      <c r="K946" s="25"/>
      <c r="L946" s="9"/>
      <c r="M946" s="9"/>
      <c r="W946" s="9"/>
      <c r="X946" s="9"/>
      <c r="AJ946" s="9"/>
      <c r="AL946" s="9"/>
      <c r="AM946" s="9"/>
      <c r="AP946" s="9"/>
      <c r="AQ946" s="9"/>
      <c r="AW946" s="9"/>
      <c r="AX946" s="9"/>
      <c r="BA946" s="9"/>
      <c r="BB946" s="9"/>
      <c r="BH946" s="9"/>
      <c r="BI946" s="9"/>
      <c r="BL946" s="9"/>
      <c r="BM946" s="9"/>
      <c r="BS946" s="9"/>
      <c r="BT946" s="9"/>
      <c r="BW946" s="9"/>
      <c r="BX946" s="9"/>
      <c r="CD946" s="9"/>
      <c r="CE946" s="9"/>
      <c r="CH946" s="9"/>
      <c r="CI946" s="9"/>
      <c r="CO946" s="9"/>
      <c r="CP946" s="9"/>
      <c r="CS946" s="9"/>
      <c r="CT946" s="9"/>
      <c r="CZ946" s="9"/>
      <c r="DA946" s="9"/>
      <c r="DD946" s="9"/>
      <c r="DE946" s="9"/>
      <c r="DK946" s="9"/>
      <c r="DL946" s="9"/>
      <c r="DO946" s="9"/>
      <c r="DP946" s="9"/>
      <c r="DU946" s="8"/>
      <c r="DX946" s="9"/>
      <c r="EE946" s="9"/>
    </row>
    <row r="947" spans="2:135" ht="12.75" x14ac:dyDescent="0.2">
      <c r="B947" s="6"/>
      <c r="K947" s="25"/>
      <c r="L947" s="9"/>
      <c r="M947" s="9"/>
      <c r="W947" s="9"/>
      <c r="X947" s="9"/>
      <c r="AJ947" s="9"/>
      <c r="AL947" s="9"/>
      <c r="AM947" s="9"/>
      <c r="AP947" s="9"/>
      <c r="AQ947" s="9"/>
      <c r="AW947" s="9"/>
      <c r="AX947" s="9"/>
      <c r="BA947" s="9"/>
      <c r="BB947" s="9"/>
      <c r="BH947" s="9"/>
      <c r="BI947" s="9"/>
      <c r="BL947" s="9"/>
      <c r="BM947" s="9"/>
      <c r="BS947" s="9"/>
      <c r="BT947" s="9"/>
      <c r="BW947" s="9"/>
      <c r="BX947" s="9"/>
      <c r="CD947" s="9"/>
      <c r="CE947" s="9"/>
      <c r="CH947" s="9"/>
      <c r="CI947" s="9"/>
      <c r="CO947" s="9"/>
      <c r="CP947" s="9"/>
      <c r="CS947" s="9"/>
      <c r="CT947" s="9"/>
      <c r="CZ947" s="9"/>
      <c r="DA947" s="9"/>
      <c r="DD947" s="9"/>
      <c r="DE947" s="9"/>
      <c r="DK947" s="9"/>
      <c r="DL947" s="9"/>
      <c r="DO947" s="9"/>
      <c r="DP947" s="9"/>
      <c r="DU947" s="8"/>
      <c r="DX947" s="9"/>
      <c r="EE947" s="9"/>
    </row>
    <row r="948" spans="2:135" ht="12.75" x14ac:dyDescent="0.2">
      <c r="B948" s="6"/>
      <c r="K948" s="25"/>
      <c r="L948" s="9"/>
      <c r="M948" s="9"/>
      <c r="W948" s="9"/>
      <c r="X948" s="9"/>
      <c r="AJ948" s="9"/>
      <c r="AL948" s="9"/>
      <c r="AM948" s="9"/>
      <c r="AP948" s="9"/>
      <c r="AQ948" s="9"/>
      <c r="AW948" s="9"/>
      <c r="AX948" s="9"/>
      <c r="BA948" s="9"/>
      <c r="BB948" s="9"/>
      <c r="BH948" s="9"/>
      <c r="BI948" s="9"/>
      <c r="BL948" s="9"/>
      <c r="BM948" s="9"/>
      <c r="BS948" s="9"/>
      <c r="BT948" s="9"/>
      <c r="BW948" s="9"/>
      <c r="BX948" s="9"/>
      <c r="CD948" s="9"/>
      <c r="CE948" s="9"/>
      <c r="CH948" s="9"/>
      <c r="CI948" s="9"/>
      <c r="CO948" s="9"/>
      <c r="CP948" s="9"/>
      <c r="CS948" s="9"/>
      <c r="CT948" s="9"/>
      <c r="CZ948" s="9"/>
      <c r="DA948" s="9"/>
      <c r="DD948" s="9"/>
      <c r="DE948" s="9"/>
      <c r="DK948" s="9"/>
      <c r="DL948" s="9"/>
      <c r="DO948" s="9"/>
      <c r="DP948" s="9"/>
      <c r="DU948" s="8"/>
      <c r="DX948" s="9"/>
      <c r="EE948" s="9"/>
    </row>
    <row r="949" spans="2:135" ht="12.75" x14ac:dyDescent="0.2">
      <c r="B949" s="6"/>
      <c r="K949" s="25"/>
      <c r="L949" s="9"/>
      <c r="M949" s="9"/>
      <c r="W949" s="9"/>
      <c r="X949" s="9"/>
      <c r="AJ949" s="9"/>
      <c r="AL949" s="9"/>
      <c r="AM949" s="9"/>
      <c r="AP949" s="9"/>
      <c r="AQ949" s="9"/>
      <c r="AW949" s="9"/>
      <c r="AX949" s="9"/>
      <c r="BA949" s="9"/>
      <c r="BB949" s="9"/>
      <c r="BH949" s="9"/>
      <c r="BI949" s="9"/>
      <c r="BL949" s="9"/>
      <c r="BM949" s="9"/>
      <c r="BS949" s="9"/>
      <c r="BT949" s="9"/>
      <c r="BW949" s="9"/>
      <c r="BX949" s="9"/>
      <c r="CD949" s="9"/>
      <c r="CE949" s="9"/>
      <c r="CH949" s="9"/>
      <c r="CI949" s="9"/>
      <c r="CO949" s="9"/>
      <c r="CP949" s="9"/>
      <c r="CS949" s="9"/>
      <c r="CT949" s="9"/>
      <c r="CZ949" s="9"/>
      <c r="DA949" s="9"/>
      <c r="DD949" s="9"/>
      <c r="DE949" s="9"/>
      <c r="DK949" s="9"/>
      <c r="DL949" s="9"/>
      <c r="DO949" s="9"/>
      <c r="DP949" s="9"/>
      <c r="DU949" s="8"/>
      <c r="DX949" s="9"/>
      <c r="EE949" s="9"/>
    </row>
    <row r="950" spans="2:135" ht="12.75" x14ac:dyDescent="0.2">
      <c r="B950" s="6"/>
      <c r="K950" s="25"/>
      <c r="L950" s="9"/>
      <c r="M950" s="9"/>
      <c r="W950" s="9"/>
      <c r="X950" s="9"/>
      <c r="AJ950" s="9"/>
      <c r="AL950" s="9"/>
      <c r="AM950" s="9"/>
      <c r="AP950" s="9"/>
      <c r="AQ950" s="9"/>
      <c r="AW950" s="9"/>
      <c r="AX950" s="9"/>
      <c r="BA950" s="9"/>
      <c r="BB950" s="9"/>
      <c r="BH950" s="9"/>
      <c r="BI950" s="9"/>
      <c r="BL950" s="9"/>
      <c r="BM950" s="9"/>
      <c r="BS950" s="9"/>
      <c r="BT950" s="9"/>
      <c r="BW950" s="9"/>
      <c r="BX950" s="9"/>
      <c r="CD950" s="9"/>
      <c r="CE950" s="9"/>
      <c r="CH950" s="9"/>
      <c r="CI950" s="9"/>
      <c r="CO950" s="9"/>
      <c r="CP950" s="9"/>
      <c r="CS950" s="9"/>
      <c r="CT950" s="9"/>
      <c r="CZ950" s="9"/>
      <c r="DA950" s="9"/>
      <c r="DD950" s="9"/>
      <c r="DE950" s="9"/>
      <c r="DK950" s="9"/>
      <c r="DL950" s="9"/>
      <c r="DO950" s="9"/>
      <c r="DP950" s="9"/>
      <c r="DU950" s="8"/>
      <c r="DX950" s="9"/>
      <c r="EE950" s="9"/>
    </row>
    <row r="951" spans="2:135" ht="12.75" x14ac:dyDescent="0.2">
      <c r="B951" s="6"/>
      <c r="K951" s="25"/>
      <c r="L951" s="9"/>
      <c r="M951" s="9"/>
      <c r="W951" s="9"/>
      <c r="X951" s="9"/>
      <c r="AJ951" s="9"/>
      <c r="AL951" s="9"/>
      <c r="AM951" s="9"/>
      <c r="AP951" s="9"/>
      <c r="AQ951" s="9"/>
      <c r="AW951" s="9"/>
      <c r="AX951" s="9"/>
      <c r="BA951" s="9"/>
      <c r="BB951" s="9"/>
      <c r="BH951" s="9"/>
      <c r="BI951" s="9"/>
      <c r="BL951" s="9"/>
      <c r="BM951" s="9"/>
      <c r="BS951" s="9"/>
      <c r="BT951" s="9"/>
      <c r="BW951" s="9"/>
      <c r="BX951" s="9"/>
      <c r="CD951" s="9"/>
      <c r="CE951" s="9"/>
      <c r="CH951" s="9"/>
      <c r="CI951" s="9"/>
      <c r="CO951" s="9"/>
      <c r="CP951" s="9"/>
      <c r="CS951" s="9"/>
      <c r="CT951" s="9"/>
      <c r="CZ951" s="9"/>
      <c r="DA951" s="9"/>
      <c r="DD951" s="9"/>
      <c r="DE951" s="9"/>
      <c r="DK951" s="9"/>
      <c r="DL951" s="9"/>
      <c r="DO951" s="9"/>
      <c r="DP951" s="9"/>
      <c r="DU951" s="8"/>
      <c r="DX951" s="9"/>
      <c r="EE951" s="9"/>
    </row>
    <row r="952" spans="2:135" ht="12.75" x14ac:dyDescent="0.2">
      <c r="B952" s="6"/>
      <c r="K952" s="25"/>
      <c r="L952" s="9"/>
      <c r="M952" s="9"/>
      <c r="W952" s="9"/>
      <c r="X952" s="9"/>
      <c r="AJ952" s="9"/>
      <c r="AL952" s="9"/>
      <c r="AM952" s="9"/>
      <c r="AP952" s="9"/>
      <c r="AQ952" s="9"/>
      <c r="AW952" s="9"/>
      <c r="AX952" s="9"/>
      <c r="BA952" s="9"/>
      <c r="BB952" s="9"/>
      <c r="BH952" s="9"/>
      <c r="BI952" s="9"/>
      <c r="BL952" s="9"/>
      <c r="BM952" s="9"/>
      <c r="BS952" s="9"/>
      <c r="BT952" s="9"/>
      <c r="BW952" s="9"/>
      <c r="BX952" s="9"/>
      <c r="CD952" s="9"/>
      <c r="CE952" s="9"/>
      <c r="CH952" s="9"/>
      <c r="CI952" s="9"/>
      <c r="CO952" s="9"/>
      <c r="CP952" s="9"/>
      <c r="CS952" s="9"/>
      <c r="CT952" s="9"/>
      <c r="CZ952" s="9"/>
      <c r="DA952" s="9"/>
      <c r="DD952" s="9"/>
      <c r="DE952" s="9"/>
      <c r="DK952" s="9"/>
      <c r="DL952" s="9"/>
      <c r="DO952" s="9"/>
      <c r="DP952" s="9"/>
      <c r="DU952" s="8"/>
      <c r="DX952" s="9"/>
      <c r="EE952" s="9"/>
    </row>
    <row r="953" spans="2:135" ht="12.75" x14ac:dyDescent="0.2">
      <c r="B953" s="6"/>
      <c r="K953" s="25"/>
      <c r="L953" s="9"/>
      <c r="M953" s="9"/>
      <c r="W953" s="9"/>
      <c r="X953" s="9"/>
      <c r="AJ953" s="9"/>
      <c r="AL953" s="9"/>
      <c r="AM953" s="9"/>
      <c r="AP953" s="9"/>
      <c r="AQ953" s="9"/>
      <c r="AW953" s="9"/>
      <c r="AX953" s="9"/>
      <c r="BA953" s="9"/>
      <c r="BB953" s="9"/>
      <c r="BH953" s="9"/>
      <c r="BI953" s="9"/>
      <c r="BL953" s="9"/>
      <c r="BM953" s="9"/>
      <c r="BS953" s="9"/>
      <c r="BT953" s="9"/>
      <c r="BW953" s="9"/>
      <c r="BX953" s="9"/>
      <c r="CD953" s="9"/>
      <c r="CE953" s="9"/>
      <c r="CH953" s="9"/>
      <c r="CI953" s="9"/>
      <c r="CO953" s="9"/>
      <c r="CP953" s="9"/>
      <c r="CS953" s="9"/>
      <c r="CT953" s="9"/>
      <c r="CZ953" s="9"/>
      <c r="DA953" s="9"/>
      <c r="DD953" s="9"/>
      <c r="DE953" s="9"/>
      <c r="DK953" s="9"/>
      <c r="DL953" s="9"/>
      <c r="DO953" s="9"/>
      <c r="DP953" s="9"/>
      <c r="DU953" s="8"/>
      <c r="DX953" s="9"/>
      <c r="EE953" s="9"/>
    </row>
    <row r="954" spans="2:135" ht="12.75" x14ac:dyDescent="0.2">
      <c r="B954" s="6"/>
      <c r="K954" s="25"/>
      <c r="L954" s="9"/>
      <c r="M954" s="9"/>
      <c r="W954" s="9"/>
      <c r="X954" s="9"/>
      <c r="AJ954" s="9"/>
      <c r="AL954" s="9"/>
      <c r="AM954" s="9"/>
      <c r="AP954" s="9"/>
      <c r="AQ954" s="9"/>
      <c r="AW954" s="9"/>
      <c r="AX954" s="9"/>
      <c r="BA954" s="9"/>
      <c r="BB954" s="9"/>
      <c r="BH954" s="9"/>
      <c r="BI954" s="9"/>
      <c r="BL954" s="9"/>
      <c r="BM954" s="9"/>
      <c r="BS954" s="9"/>
      <c r="BT954" s="9"/>
      <c r="BW954" s="9"/>
      <c r="BX954" s="9"/>
      <c r="CD954" s="9"/>
      <c r="CE954" s="9"/>
      <c r="CH954" s="9"/>
      <c r="CI954" s="9"/>
      <c r="CO954" s="9"/>
      <c r="CP954" s="9"/>
      <c r="CS954" s="9"/>
      <c r="CT954" s="9"/>
      <c r="CZ954" s="9"/>
      <c r="DA954" s="9"/>
      <c r="DD954" s="9"/>
      <c r="DE954" s="9"/>
      <c r="DK954" s="9"/>
      <c r="DL954" s="9"/>
      <c r="DO954" s="9"/>
      <c r="DP954" s="9"/>
      <c r="DU954" s="8"/>
      <c r="DX954" s="9"/>
      <c r="EE954" s="9"/>
    </row>
    <row r="955" spans="2:135" ht="12.75" x14ac:dyDescent="0.2">
      <c r="B955" s="6"/>
      <c r="K955" s="25"/>
      <c r="L955" s="9"/>
      <c r="M955" s="9"/>
      <c r="W955" s="9"/>
      <c r="X955" s="9"/>
      <c r="AJ955" s="9"/>
      <c r="AL955" s="9"/>
      <c r="AM955" s="9"/>
      <c r="AP955" s="9"/>
      <c r="AQ955" s="9"/>
      <c r="AW955" s="9"/>
      <c r="AX955" s="9"/>
      <c r="BA955" s="9"/>
      <c r="BB955" s="9"/>
      <c r="BH955" s="9"/>
      <c r="BI955" s="9"/>
      <c r="BL955" s="9"/>
      <c r="BM955" s="9"/>
      <c r="BS955" s="9"/>
      <c r="BT955" s="9"/>
      <c r="BW955" s="9"/>
      <c r="BX955" s="9"/>
      <c r="CD955" s="9"/>
      <c r="CE955" s="9"/>
      <c r="CH955" s="9"/>
      <c r="CI955" s="9"/>
      <c r="CO955" s="9"/>
      <c r="CP955" s="9"/>
      <c r="CS955" s="9"/>
      <c r="CT955" s="9"/>
      <c r="CZ955" s="9"/>
      <c r="DA955" s="9"/>
      <c r="DD955" s="9"/>
      <c r="DE955" s="9"/>
      <c r="DK955" s="9"/>
      <c r="DL955" s="9"/>
      <c r="DO955" s="9"/>
      <c r="DP955" s="9"/>
      <c r="DU955" s="8"/>
      <c r="DX955" s="9"/>
      <c r="EE955" s="9"/>
    </row>
    <row r="956" spans="2:135" ht="12.75" x14ac:dyDescent="0.2">
      <c r="B956" s="6"/>
      <c r="K956" s="25"/>
      <c r="L956" s="9"/>
      <c r="M956" s="9"/>
      <c r="W956" s="9"/>
      <c r="X956" s="9"/>
      <c r="AJ956" s="9"/>
      <c r="AL956" s="9"/>
      <c r="AM956" s="9"/>
      <c r="AP956" s="9"/>
      <c r="AQ956" s="9"/>
      <c r="AW956" s="9"/>
      <c r="AX956" s="9"/>
      <c r="BA956" s="9"/>
      <c r="BB956" s="9"/>
      <c r="BH956" s="9"/>
      <c r="BI956" s="9"/>
      <c r="BL956" s="9"/>
      <c r="BM956" s="9"/>
      <c r="BS956" s="9"/>
      <c r="BT956" s="9"/>
      <c r="BW956" s="9"/>
      <c r="BX956" s="9"/>
      <c r="CD956" s="9"/>
      <c r="CE956" s="9"/>
      <c r="CH956" s="9"/>
      <c r="CI956" s="9"/>
      <c r="CO956" s="9"/>
      <c r="CP956" s="9"/>
      <c r="CS956" s="9"/>
      <c r="CT956" s="9"/>
      <c r="CZ956" s="9"/>
      <c r="DA956" s="9"/>
      <c r="DD956" s="9"/>
      <c r="DE956" s="9"/>
      <c r="DK956" s="9"/>
      <c r="DL956" s="9"/>
      <c r="DO956" s="9"/>
      <c r="DP956" s="9"/>
      <c r="DU956" s="8"/>
      <c r="DX956" s="9"/>
      <c r="EE956" s="9"/>
    </row>
    <row r="957" spans="2:135" ht="12.75" x14ac:dyDescent="0.2">
      <c r="B957" s="6"/>
      <c r="K957" s="25"/>
      <c r="L957" s="9"/>
      <c r="M957" s="9"/>
      <c r="W957" s="9"/>
      <c r="X957" s="9"/>
      <c r="AJ957" s="9"/>
      <c r="AL957" s="9"/>
      <c r="AM957" s="9"/>
      <c r="AP957" s="9"/>
      <c r="AQ957" s="9"/>
      <c r="AW957" s="9"/>
      <c r="AX957" s="9"/>
      <c r="BA957" s="9"/>
      <c r="BB957" s="9"/>
      <c r="BH957" s="9"/>
      <c r="BI957" s="9"/>
      <c r="BL957" s="9"/>
      <c r="BM957" s="9"/>
      <c r="BS957" s="9"/>
      <c r="BT957" s="9"/>
      <c r="BW957" s="9"/>
      <c r="BX957" s="9"/>
      <c r="CD957" s="9"/>
      <c r="CE957" s="9"/>
      <c r="CH957" s="9"/>
      <c r="CI957" s="9"/>
      <c r="CO957" s="9"/>
      <c r="CP957" s="9"/>
      <c r="CS957" s="9"/>
      <c r="CT957" s="9"/>
      <c r="CZ957" s="9"/>
      <c r="DA957" s="9"/>
      <c r="DD957" s="9"/>
      <c r="DE957" s="9"/>
      <c r="DK957" s="9"/>
      <c r="DL957" s="9"/>
      <c r="DO957" s="9"/>
      <c r="DP957" s="9"/>
      <c r="DU957" s="8"/>
      <c r="DX957" s="9"/>
      <c r="EE957" s="9"/>
    </row>
    <row r="958" spans="2:135" ht="12.75" x14ac:dyDescent="0.2">
      <c r="B958" s="6"/>
      <c r="K958" s="25"/>
      <c r="L958" s="9"/>
      <c r="M958" s="9"/>
      <c r="W958" s="9"/>
      <c r="X958" s="9"/>
      <c r="AJ958" s="9"/>
      <c r="AL958" s="9"/>
      <c r="AM958" s="9"/>
      <c r="AP958" s="9"/>
      <c r="AQ958" s="9"/>
      <c r="AW958" s="9"/>
      <c r="AX958" s="9"/>
      <c r="BA958" s="9"/>
      <c r="BB958" s="9"/>
      <c r="BH958" s="9"/>
      <c r="BI958" s="9"/>
      <c r="BL958" s="9"/>
      <c r="BM958" s="9"/>
      <c r="BS958" s="9"/>
      <c r="BT958" s="9"/>
      <c r="BW958" s="9"/>
      <c r="BX958" s="9"/>
      <c r="CD958" s="9"/>
      <c r="CE958" s="9"/>
      <c r="CH958" s="9"/>
      <c r="CI958" s="9"/>
      <c r="CO958" s="9"/>
      <c r="CP958" s="9"/>
      <c r="CS958" s="9"/>
      <c r="CT958" s="9"/>
      <c r="CZ958" s="9"/>
      <c r="DA958" s="9"/>
      <c r="DD958" s="9"/>
      <c r="DE958" s="9"/>
      <c r="DK958" s="9"/>
      <c r="DL958" s="9"/>
      <c r="DO958" s="9"/>
      <c r="DP958" s="9"/>
      <c r="DU958" s="8"/>
      <c r="DX958" s="9"/>
      <c r="EE958" s="9"/>
    </row>
    <row r="959" spans="2:135" ht="12.75" x14ac:dyDescent="0.2">
      <c r="B959" s="6"/>
      <c r="K959" s="25"/>
      <c r="L959" s="9"/>
      <c r="M959" s="9"/>
      <c r="W959" s="9"/>
      <c r="X959" s="9"/>
      <c r="AJ959" s="9"/>
      <c r="AL959" s="9"/>
      <c r="AM959" s="9"/>
      <c r="AP959" s="9"/>
      <c r="AQ959" s="9"/>
      <c r="AW959" s="9"/>
      <c r="AX959" s="9"/>
      <c r="BA959" s="9"/>
      <c r="BB959" s="9"/>
      <c r="BH959" s="9"/>
      <c r="BI959" s="9"/>
      <c r="BL959" s="9"/>
      <c r="BM959" s="9"/>
      <c r="BS959" s="9"/>
      <c r="BT959" s="9"/>
      <c r="BW959" s="9"/>
      <c r="BX959" s="9"/>
      <c r="CD959" s="9"/>
      <c r="CE959" s="9"/>
      <c r="CH959" s="9"/>
      <c r="CI959" s="9"/>
      <c r="CO959" s="9"/>
      <c r="CP959" s="9"/>
      <c r="CS959" s="9"/>
      <c r="CT959" s="9"/>
      <c r="CZ959" s="9"/>
      <c r="DA959" s="9"/>
      <c r="DD959" s="9"/>
      <c r="DE959" s="9"/>
      <c r="DK959" s="9"/>
      <c r="DL959" s="9"/>
      <c r="DO959" s="9"/>
      <c r="DP959" s="9"/>
      <c r="DU959" s="8"/>
      <c r="DX959" s="9"/>
      <c r="EE959" s="9"/>
    </row>
    <row r="960" spans="2:135" ht="12.75" x14ac:dyDescent="0.2">
      <c r="B960" s="6"/>
      <c r="K960" s="25"/>
      <c r="L960" s="9"/>
      <c r="M960" s="9"/>
      <c r="W960" s="9"/>
      <c r="X960" s="9"/>
      <c r="AJ960" s="9"/>
      <c r="AL960" s="9"/>
      <c r="AM960" s="9"/>
      <c r="AP960" s="9"/>
      <c r="AQ960" s="9"/>
      <c r="AW960" s="9"/>
      <c r="AX960" s="9"/>
      <c r="BA960" s="9"/>
      <c r="BB960" s="9"/>
      <c r="BH960" s="9"/>
      <c r="BI960" s="9"/>
      <c r="BL960" s="9"/>
      <c r="BM960" s="9"/>
      <c r="BS960" s="9"/>
      <c r="BT960" s="9"/>
      <c r="BW960" s="9"/>
      <c r="BX960" s="9"/>
      <c r="CD960" s="9"/>
      <c r="CE960" s="9"/>
      <c r="CH960" s="9"/>
      <c r="CI960" s="9"/>
      <c r="CO960" s="9"/>
      <c r="CP960" s="9"/>
      <c r="CS960" s="9"/>
      <c r="CT960" s="9"/>
      <c r="CZ960" s="9"/>
      <c r="DA960" s="9"/>
      <c r="DD960" s="9"/>
      <c r="DE960" s="9"/>
      <c r="DK960" s="9"/>
      <c r="DL960" s="9"/>
      <c r="DO960" s="9"/>
      <c r="DP960" s="9"/>
      <c r="DU960" s="8"/>
      <c r="DX960" s="9"/>
      <c r="EE960" s="9"/>
    </row>
    <row r="961" spans="2:135" ht="12.75" x14ac:dyDescent="0.2">
      <c r="B961" s="6"/>
      <c r="K961" s="25"/>
      <c r="L961" s="9"/>
      <c r="M961" s="9"/>
      <c r="W961" s="9"/>
      <c r="X961" s="9"/>
      <c r="AJ961" s="9"/>
      <c r="AL961" s="9"/>
      <c r="AM961" s="9"/>
      <c r="AP961" s="9"/>
      <c r="AQ961" s="9"/>
      <c r="AW961" s="9"/>
      <c r="AX961" s="9"/>
      <c r="BA961" s="9"/>
      <c r="BB961" s="9"/>
      <c r="BH961" s="9"/>
      <c r="BI961" s="9"/>
      <c r="BL961" s="9"/>
      <c r="BM961" s="9"/>
      <c r="BS961" s="9"/>
      <c r="BT961" s="9"/>
      <c r="BW961" s="9"/>
      <c r="BX961" s="9"/>
      <c r="CD961" s="9"/>
      <c r="CE961" s="9"/>
      <c r="CH961" s="9"/>
      <c r="CI961" s="9"/>
      <c r="CO961" s="9"/>
      <c r="CP961" s="9"/>
      <c r="CS961" s="9"/>
      <c r="CT961" s="9"/>
      <c r="CZ961" s="9"/>
      <c r="DA961" s="9"/>
      <c r="DD961" s="9"/>
      <c r="DE961" s="9"/>
      <c r="DK961" s="9"/>
      <c r="DL961" s="9"/>
      <c r="DO961" s="9"/>
      <c r="DP961" s="9"/>
      <c r="DU961" s="8"/>
      <c r="DX961" s="9"/>
      <c r="EE961" s="9"/>
    </row>
    <row r="962" spans="2:135" ht="12.75" x14ac:dyDescent="0.2">
      <c r="B962" s="6"/>
      <c r="K962" s="25"/>
      <c r="L962" s="9"/>
      <c r="M962" s="9"/>
      <c r="W962" s="9"/>
      <c r="X962" s="9"/>
      <c r="AJ962" s="9"/>
      <c r="AL962" s="9"/>
      <c r="AM962" s="9"/>
      <c r="AP962" s="9"/>
      <c r="AQ962" s="9"/>
      <c r="AW962" s="9"/>
      <c r="AX962" s="9"/>
      <c r="BA962" s="9"/>
      <c r="BB962" s="9"/>
      <c r="BH962" s="9"/>
      <c r="BI962" s="9"/>
      <c r="BL962" s="9"/>
      <c r="BM962" s="9"/>
      <c r="BS962" s="9"/>
      <c r="BT962" s="9"/>
      <c r="BW962" s="9"/>
      <c r="BX962" s="9"/>
      <c r="CD962" s="9"/>
      <c r="CE962" s="9"/>
      <c r="CH962" s="9"/>
      <c r="CI962" s="9"/>
      <c r="CO962" s="9"/>
      <c r="CP962" s="9"/>
      <c r="CS962" s="9"/>
      <c r="CT962" s="9"/>
      <c r="CZ962" s="9"/>
      <c r="DA962" s="9"/>
      <c r="DD962" s="9"/>
      <c r="DE962" s="9"/>
      <c r="DK962" s="9"/>
      <c r="DL962" s="9"/>
      <c r="DO962" s="9"/>
      <c r="DP962" s="9"/>
      <c r="DU962" s="8"/>
      <c r="DX962" s="9"/>
      <c r="EE962" s="9"/>
    </row>
    <row r="963" spans="2:135" ht="12.75" x14ac:dyDescent="0.2">
      <c r="B963" s="6"/>
      <c r="K963" s="25"/>
      <c r="L963" s="9"/>
      <c r="M963" s="9"/>
      <c r="W963" s="9"/>
      <c r="X963" s="9"/>
      <c r="AJ963" s="9"/>
      <c r="AL963" s="9"/>
      <c r="AM963" s="9"/>
      <c r="AP963" s="9"/>
      <c r="AQ963" s="9"/>
      <c r="AW963" s="9"/>
      <c r="AX963" s="9"/>
      <c r="BA963" s="9"/>
      <c r="BB963" s="9"/>
      <c r="BH963" s="9"/>
      <c r="BI963" s="9"/>
      <c r="BL963" s="9"/>
      <c r="BM963" s="9"/>
      <c r="BS963" s="9"/>
      <c r="BT963" s="9"/>
      <c r="BW963" s="9"/>
      <c r="BX963" s="9"/>
      <c r="CD963" s="9"/>
      <c r="CE963" s="9"/>
      <c r="CH963" s="9"/>
      <c r="CI963" s="9"/>
      <c r="CO963" s="9"/>
      <c r="CP963" s="9"/>
      <c r="CS963" s="9"/>
      <c r="CT963" s="9"/>
      <c r="CZ963" s="9"/>
      <c r="DA963" s="9"/>
      <c r="DD963" s="9"/>
      <c r="DE963" s="9"/>
      <c r="DK963" s="9"/>
      <c r="DL963" s="9"/>
      <c r="DO963" s="9"/>
      <c r="DP963" s="9"/>
      <c r="DU963" s="8"/>
      <c r="DX963" s="9"/>
      <c r="EE963" s="9"/>
    </row>
    <row r="964" spans="2:135" ht="12.75" x14ac:dyDescent="0.2">
      <c r="B964" s="6"/>
      <c r="K964" s="25"/>
      <c r="L964" s="9"/>
      <c r="M964" s="9"/>
      <c r="W964" s="9"/>
      <c r="X964" s="9"/>
      <c r="AJ964" s="9"/>
      <c r="AL964" s="9"/>
      <c r="AM964" s="9"/>
      <c r="AP964" s="9"/>
      <c r="AQ964" s="9"/>
      <c r="AW964" s="9"/>
      <c r="AX964" s="9"/>
      <c r="BA964" s="9"/>
      <c r="BB964" s="9"/>
      <c r="BH964" s="9"/>
      <c r="BI964" s="9"/>
      <c r="BL964" s="9"/>
      <c r="BM964" s="9"/>
      <c r="BS964" s="9"/>
      <c r="BT964" s="9"/>
      <c r="BW964" s="9"/>
      <c r="BX964" s="9"/>
      <c r="CD964" s="9"/>
      <c r="CE964" s="9"/>
      <c r="CH964" s="9"/>
      <c r="CI964" s="9"/>
      <c r="CO964" s="9"/>
      <c r="CP964" s="9"/>
      <c r="CS964" s="9"/>
      <c r="CT964" s="9"/>
      <c r="CZ964" s="9"/>
      <c r="DA964" s="9"/>
      <c r="DD964" s="9"/>
      <c r="DE964" s="9"/>
      <c r="DK964" s="9"/>
      <c r="DL964" s="9"/>
      <c r="DO964" s="9"/>
      <c r="DP964" s="9"/>
      <c r="DU964" s="8"/>
      <c r="DX964" s="9"/>
      <c r="EE964" s="9"/>
    </row>
    <row r="965" spans="2:135" ht="12.75" x14ac:dyDescent="0.2">
      <c r="B965" s="6"/>
      <c r="K965" s="25"/>
      <c r="L965" s="9"/>
      <c r="M965" s="9"/>
      <c r="W965" s="9"/>
      <c r="X965" s="9"/>
      <c r="AJ965" s="9"/>
      <c r="AL965" s="9"/>
      <c r="AM965" s="9"/>
      <c r="AP965" s="9"/>
      <c r="AQ965" s="9"/>
      <c r="AW965" s="9"/>
      <c r="AX965" s="9"/>
      <c r="BA965" s="9"/>
      <c r="BB965" s="9"/>
      <c r="BH965" s="9"/>
      <c r="BI965" s="9"/>
      <c r="BL965" s="9"/>
      <c r="BM965" s="9"/>
      <c r="BS965" s="9"/>
      <c r="BT965" s="9"/>
      <c r="BW965" s="9"/>
      <c r="BX965" s="9"/>
      <c r="CD965" s="9"/>
      <c r="CE965" s="9"/>
      <c r="CH965" s="9"/>
      <c r="CI965" s="9"/>
      <c r="CO965" s="9"/>
      <c r="CP965" s="9"/>
      <c r="CS965" s="9"/>
      <c r="CT965" s="9"/>
      <c r="CZ965" s="9"/>
      <c r="DA965" s="9"/>
      <c r="DD965" s="9"/>
      <c r="DE965" s="9"/>
      <c r="DK965" s="9"/>
      <c r="DL965" s="9"/>
      <c r="DO965" s="9"/>
      <c r="DP965" s="9"/>
      <c r="DU965" s="8"/>
      <c r="DX965" s="9"/>
      <c r="EE965" s="9"/>
    </row>
    <row r="966" spans="2:135" ht="12.75" x14ac:dyDescent="0.2">
      <c r="B966" s="6"/>
      <c r="K966" s="25"/>
      <c r="L966" s="9"/>
      <c r="M966" s="9"/>
      <c r="W966" s="9"/>
      <c r="X966" s="9"/>
      <c r="AJ966" s="9"/>
      <c r="AL966" s="9"/>
      <c r="AM966" s="9"/>
      <c r="AP966" s="9"/>
      <c r="AQ966" s="9"/>
      <c r="AW966" s="9"/>
      <c r="AX966" s="9"/>
      <c r="BA966" s="9"/>
      <c r="BB966" s="9"/>
      <c r="BH966" s="9"/>
      <c r="BI966" s="9"/>
      <c r="BL966" s="9"/>
      <c r="BM966" s="9"/>
      <c r="BS966" s="9"/>
      <c r="BT966" s="9"/>
      <c r="BW966" s="9"/>
      <c r="BX966" s="9"/>
      <c r="CD966" s="9"/>
      <c r="CE966" s="9"/>
      <c r="CH966" s="9"/>
      <c r="CI966" s="9"/>
      <c r="CO966" s="9"/>
      <c r="CP966" s="9"/>
      <c r="CS966" s="9"/>
      <c r="CT966" s="9"/>
      <c r="CZ966" s="9"/>
      <c r="DA966" s="9"/>
      <c r="DD966" s="9"/>
      <c r="DE966" s="9"/>
      <c r="DK966" s="9"/>
      <c r="DL966" s="9"/>
      <c r="DO966" s="9"/>
      <c r="DP966" s="9"/>
      <c r="DU966" s="8"/>
      <c r="DX966" s="9"/>
      <c r="EE966" s="9"/>
    </row>
    <row r="967" spans="2:135" ht="12.75" x14ac:dyDescent="0.2">
      <c r="B967" s="6"/>
      <c r="K967" s="25"/>
      <c r="L967" s="9"/>
      <c r="M967" s="9"/>
      <c r="W967" s="9"/>
      <c r="X967" s="9"/>
      <c r="AJ967" s="9"/>
      <c r="AL967" s="9"/>
      <c r="AM967" s="9"/>
      <c r="AP967" s="9"/>
      <c r="AQ967" s="9"/>
      <c r="AW967" s="9"/>
      <c r="AX967" s="9"/>
      <c r="BA967" s="9"/>
      <c r="BB967" s="9"/>
      <c r="BH967" s="9"/>
      <c r="BI967" s="9"/>
      <c r="BL967" s="9"/>
      <c r="BM967" s="9"/>
      <c r="BS967" s="9"/>
      <c r="BT967" s="9"/>
      <c r="BW967" s="9"/>
      <c r="BX967" s="9"/>
      <c r="CD967" s="9"/>
      <c r="CE967" s="9"/>
      <c r="CH967" s="9"/>
      <c r="CI967" s="9"/>
      <c r="CO967" s="9"/>
      <c r="CP967" s="9"/>
      <c r="CS967" s="9"/>
      <c r="CT967" s="9"/>
      <c r="CZ967" s="9"/>
      <c r="DA967" s="9"/>
      <c r="DD967" s="9"/>
      <c r="DE967" s="9"/>
      <c r="DK967" s="9"/>
      <c r="DL967" s="9"/>
      <c r="DO967" s="9"/>
      <c r="DP967" s="9"/>
      <c r="DU967" s="8"/>
      <c r="DX967" s="9"/>
      <c r="EE967" s="9"/>
    </row>
    <row r="968" spans="2:135" ht="12.75" x14ac:dyDescent="0.2">
      <c r="B968" s="6"/>
      <c r="K968" s="25"/>
      <c r="L968" s="9"/>
      <c r="M968" s="9"/>
      <c r="W968" s="9"/>
      <c r="X968" s="9"/>
      <c r="AJ968" s="9"/>
      <c r="AL968" s="9"/>
      <c r="AM968" s="9"/>
      <c r="AP968" s="9"/>
      <c r="AQ968" s="9"/>
      <c r="AW968" s="9"/>
      <c r="AX968" s="9"/>
      <c r="BA968" s="9"/>
      <c r="BB968" s="9"/>
      <c r="BH968" s="9"/>
      <c r="BI968" s="9"/>
      <c r="BL968" s="9"/>
      <c r="BM968" s="9"/>
      <c r="BS968" s="9"/>
      <c r="BT968" s="9"/>
      <c r="BW968" s="9"/>
      <c r="BX968" s="9"/>
      <c r="CD968" s="9"/>
      <c r="CE968" s="9"/>
      <c r="CH968" s="9"/>
      <c r="CI968" s="9"/>
      <c r="CO968" s="9"/>
      <c r="CP968" s="9"/>
      <c r="CS968" s="9"/>
      <c r="CT968" s="9"/>
      <c r="CZ968" s="9"/>
      <c r="DA968" s="9"/>
      <c r="DD968" s="9"/>
      <c r="DE968" s="9"/>
      <c r="DK968" s="9"/>
      <c r="DL968" s="9"/>
      <c r="DO968" s="9"/>
      <c r="DP968" s="9"/>
      <c r="DU968" s="8"/>
      <c r="DX968" s="9"/>
      <c r="EE968" s="9"/>
    </row>
    <row r="969" spans="2:135" ht="12.75" x14ac:dyDescent="0.2">
      <c r="B969" s="6"/>
      <c r="K969" s="25"/>
      <c r="L969" s="9"/>
      <c r="M969" s="9"/>
      <c r="W969" s="9"/>
      <c r="X969" s="9"/>
      <c r="AJ969" s="9"/>
      <c r="AL969" s="9"/>
      <c r="AM969" s="9"/>
      <c r="AP969" s="9"/>
      <c r="AQ969" s="9"/>
      <c r="AW969" s="9"/>
      <c r="AX969" s="9"/>
      <c r="BA969" s="9"/>
      <c r="BB969" s="9"/>
      <c r="BH969" s="9"/>
      <c r="BI969" s="9"/>
      <c r="BL969" s="9"/>
      <c r="BM969" s="9"/>
      <c r="BS969" s="9"/>
      <c r="BT969" s="9"/>
      <c r="BW969" s="9"/>
      <c r="BX969" s="9"/>
      <c r="CD969" s="9"/>
      <c r="CE969" s="9"/>
      <c r="CH969" s="9"/>
      <c r="CI969" s="9"/>
      <c r="CO969" s="9"/>
      <c r="CP969" s="9"/>
      <c r="CS969" s="9"/>
      <c r="CT969" s="9"/>
      <c r="CZ969" s="9"/>
      <c r="DA969" s="9"/>
      <c r="DD969" s="9"/>
      <c r="DE969" s="9"/>
      <c r="DK969" s="9"/>
      <c r="DL969" s="9"/>
      <c r="DO969" s="9"/>
      <c r="DP969" s="9"/>
      <c r="DU969" s="8"/>
      <c r="DX969" s="9"/>
      <c r="EE969" s="9"/>
    </row>
    <row r="970" spans="2:135" ht="12.75" x14ac:dyDescent="0.2">
      <c r="B970" s="6"/>
      <c r="K970" s="25"/>
      <c r="L970" s="9"/>
      <c r="M970" s="9"/>
      <c r="W970" s="9"/>
      <c r="X970" s="9"/>
      <c r="AJ970" s="9"/>
      <c r="AL970" s="9"/>
      <c r="AM970" s="9"/>
      <c r="AP970" s="9"/>
      <c r="AQ970" s="9"/>
      <c r="AW970" s="9"/>
      <c r="AX970" s="9"/>
      <c r="BA970" s="9"/>
      <c r="BB970" s="9"/>
      <c r="BH970" s="9"/>
      <c r="BI970" s="9"/>
      <c r="BL970" s="9"/>
      <c r="BM970" s="9"/>
      <c r="BS970" s="9"/>
      <c r="BT970" s="9"/>
      <c r="BW970" s="9"/>
      <c r="BX970" s="9"/>
      <c r="CD970" s="9"/>
      <c r="CE970" s="9"/>
      <c r="CH970" s="9"/>
      <c r="CI970" s="9"/>
      <c r="CO970" s="9"/>
      <c r="CP970" s="9"/>
      <c r="CS970" s="9"/>
      <c r="CT970" s="9"/>
      <c r="CZ970" s="9"/>
      <c r="DA970" s="9"/>
      <c r="DD970" s="9"/>
      <c r="DE970" s="9"/>
      <c r="DK970" s="9"/>
      <c r="DL970" s="9"/>
      <c r="DO970" s="9"/>
      <c r="DP970" s="9"/>
      <c r="DU970" s="8"/>
      <c r="DX970" s="9"/>
      <c r="EE970" s="9"/>
    </row>
    <row r="971" spans="2:135" ht="12.75" x14ac:dyDescent="0.2">
      <c r="B971" s="6"/>
      <c r="K971" s="25"/>
      <c r="L971" s="9"/>
      <c r="M971" s="9"/>
      <c r="W971" s="9"/>
      <c r="X971" s="9"/>
      <c r="AJ971" s="9"/>
      <c r="AL971" s="9"/>
      <c r="AM971" s="9"/>
      <c r="AP971" s="9"/>
      <c r="AQ971" s="9"/>
      <c r="AW971" s="9"/>
      <c r="AX971" s="9"/>
      <c r="BA971" s="9"/>
      <c r="BB971" s="9"/>
      <c r="BH971" s="9"/>
      <c r="BI971" s="9"/>
      <c r="BL971" s="9"/>
      <c r="BM971" s="9"/>
      <c r="BS971" s="9"/>
      <c r="BT971" s="9"/>
      <c r="BW971" s="9"/>
      <c r="BX971" s="9"/>
      <c r="CD971" s="9"/>
      <c r="CE971" s="9"/>
      <c r="CH971" s="9"/>
      <c r="CI971" s="9"/>
      <c r="CO971" s="9"/>
      <c r="CP971" s="9"/>
      <c r="CS971" s="9"/>
      <c r="CT971" s="9"/>
      <c r="CZ971" s="9"/>
      <c r="DA971" s="9"/>
      <c r="DD971" s="9"/>
      <c r="DE971" s="9"/>
      <c r="DK971" s="9"/>
      <c r="DL971" s="9"/>
      <c r="DO971" s="9"/>
      <c r="DP971" s="9"/>
      <c r="DU971" s="8"/>
      <c r="DX971" s="9"/>
      <c r="EE971" s="9"/>
    </row>
    <row r="972" spans="2:135" ht="12.75" x14ac:dyDescent="0.2">
      <c r="B972" s="6"/>
      <c r="K972" s="25"/>
      <c r="L972" s="9"/>
      <c r="M972" s="9"/>
      <c r="W972" s="9"/>
      <c r="X972" s="9"/>
      <c r="AJ972" s="9"/>
      <c r="AL972" s="9"/>
      <c r="AM972" s="9"/>
      <c r="AP972" s="9"/>
      <c r="AQ972" s="9"/>
      <c r="AW972" s="9"/>
      <c r="AX972" s="9"/>
      <c r="BA972" s="9"/>
      <c r="BB972" s="9"/>
      <c r="BH972" s="9"/>
      <c r="BI972" s="9"/>
      <c r="BL972" s="9"/>
      <c r="BM972" s="9"/>
      <c r="BS972" s="9"/>
      <c r="BT972" s="9"/>
      <c r="BW972" s="9"/>
      <c r="BX972" s="9"/>
      <c r="CD972" s="9"/>
      <c r="CE972" s="9"/>
      <c r="CH972" s="9"/>
      <c r="CI972" s="9"/>
      <c r="CO972" s="9"/>
      <c r="CP972" s="9"/>
      <c r="CS972" s="9"/>
      <c r="CT972" s="9"/>
      <c r="CZ972" s="9"/>
      <c r="DA972" s="9"/>
      <c r="DD972" s="9"/>
      <c r="DE972" s="9"/>
      <c r="DK972" s="9"/>
      <c r="DL972" s="9"/>
      <c r="DO972" s="9"/>
      <c r="DP972" s="9"/>
      <c r="DU972" s="8"/>
      <c r="DX972" s="9"/>
      <c r="EE972" s="9"/>
    </row>
    <row r="973" spans="2:135" ht="12.75" x14ac:dyDescent="0.2">
      <c r="B973" s="6"/>
      <c r="K973" s="25"/>
      <c r="L973" s="9"/>
      <c r="M973" s="9"/>
      <c r="W973" s="9"/>
      <c r="X973" s="9"/>
      <c r="AJ973" s="9"/>
      <c r="AL973" s="9"/>
      <c r="AM973" s="9"/>
      <c r="AP973" s="9"/>
      <c r="AQ973" s="9"/>
      <c r="AW973" s="9"/>
      <c r="AX973" s="9"/>
      <c r="BA973" s="9"/>
      <c r="BB973" s="9"/>
      <c r="BH973" s="9"/>
      <c r="BI973" s="9"/>
      <c r="BL973" s="9"/>
      <c r="BM973" s="9"/>
      <c r="BS973" s="9"/>
      <c r="BT973" s="9"/>
      <c r="BW973" s="9"/>
      <c r="BX973" s="9"/>
      <c r="CD973" s="9"/>
      <c r="CE973" s="9"/>
      <c r="CH973" s="9"/>
      <c r="CI973" s="9"/>
      <c r="CO973" s="9"/>
      <c r="CP973" s="9"/>
      <c r="CS973" s="9"/>
      <c r="CT973" s="9"/>
      <c r="CZ973" s="9"/>
      <c r="DA973" s="9"/>
      <c r="DD973" s="9"/>
      <c r="DE973" s="9"/>
      <c r="DK973" s="9"/>
      <c r="DL973" s="9"/>
      <c r="DO973" s="9"/>
      <c r="DP973" s="9"/>
      <c r="DU973" s="8"/>
      <c r="DX973" s="9"/>
      <c r="EE973" s="9"/>
    </row>
    <row r="974" spans="2:135" ht="12.75" x14ac:dyDescent="0.2">
      <c r="B974" s="6"/>
      <c r="K974" s="25"/>
      <c r="L974" s="9"/>
      <c r="M974" s="9"/>
      <c r="W974" s="9"/>
      <c r="X974" s="9"/>
      <c r="AJ974" s="9"/>
      <c r="AL974" s="9"/>
      <c r="AM974" s="9"/>
      <c r="AP974" s="9"/>
      <c r="AQ974" s="9"/>
      <c r="AW974" s="9"/>
      <c r="AX974" s="9"/>
      <c r="BA974" s="9"/>
      <c r="BB974" s="9"/>
      <c r="BH974" s="9"/>
      <c r="BI974" s="9"/>
      <c r="BL974" s="9"/>
      <c r="BM974" s="9"/>
      <c r="BS974" s="9"/>
      <c r="BT974" s="9"/>
      <c r="BW974" s="9"/>
      <c r="BX974" s="9"/>
      <c r="CD974" s="9"/>
      <c r="CE974" s="9"/>
      <c r="CH974" s="9"/>
      <c r="CI974" s="9"/>
      <c r="CO974" s="9"/>
      <c r="CP974" s="9"/>
      <c r="CS974" s="9"/>
      <c r="CT974" s="9"/>
      <c r="CZ974" s="9"/>
      <c r="DA974" s="9"/>
      <c r="DD974" s="9"/>
      <c r="DE974" s="9"/>
      <c r="DK974" s="9"/>
      <c r="DL974" s="9"/>
      <c r="DO974" s="9"/>
      <c r="DP974" s="9"/>
      <c r="DU974" s="8"/>
      <c r="DX974" s="9"/>
      <c r="EE974" s="9"/>
    </row>
    <row r="975" spans="2:135" ht="12.75" x14ac:dyDescent="0.2">
      <c r="B975" s="6"/>
      <c r="K975" s="25"/>
      <c r="L975" s="9"/>
      <c r="M975" s="9"/>
      <c r="W975" s="9"/>
      <c r="X975" s="9"/>
      <c r="AJ975" s="9"/>
      <c r="AL975" s="9"/>
      <c r="AM975" s="9"/>
      <c r="AP975" s="9"/>
      <c r="AQ975" s="9"/>
      <c r="AW975" s="9"/>
      <c r="AX975" s="9"/>
      <c r="BA975" s="9"/>
      <c r="BB975" s="9"/>
      <c r="BH975" s="9"/>
      <c r="BI975" s="9"/>
      <c r="BL975" s="9"/>
      <c r="BM975" s="9"/>
      <c r="BS975" s="9"/>
      <c r="BT975" s="9"/>
      <c r="BW975" s="9"/>
      <c r="BX975" s="9"/>
      <c r="CD975" s="9"/>
      <c r="CE975" s="9"/>
      <c r="CH975" s="9"/>
      <c r="CI975" s="9"/>
      <c r="CO975" s="9"/>
      <c r="CP975" s="9"/>
      <c r="CS975" s="9"/>
      <c r="CT975" s="9"/>
      <c r="CZ975" s="9"/>
      <c r="DA975" s="9"/>
      <c r="DD975" s="9"/>
      <c r="DE975" s="9"/>
      <c r="DK975" s="9"/>
      <c r="DL975" s="9"/>
      <c r="DO975" s="9"/>
      <c r="DP975" s="9"/>
      <c r="DU975" s="8"/>
      <c r="DX975" s="9"/>
      <c r="EE975" s="9"/>
    </row>
    <row r="976" spans="2:135" ht="12.75" x14ac:dyDescent="0.2">
      <c r="B976" s="6"/>
      <c r="K976" s="25"/>
      <c r="L976" s="9"/>
      <c r="M976" s="9"/>
      <c r="W976" s="9"/>
      <c r="X976" s="9"/>
      <c r="AJ976" s="9"/>
      <c r="AL976" s="9"/>
      <c r="AM976" s="9"/>
      <c r="AP976" s="9"/>
      <c r="AQ976" s="9"/>
      <c r="AW976" s="9"/>
      <c r="AX976" s="9"/>
      <c r="BA976" s="9"/>
      <c r="BB976" s="9"/>
      <c r="BH976" s="9"/>
      <c r="BI976" s="9"/>
      <c r="BL976" s="9"/>
      <c r="BM976" s="9"/>
      <c r="BS976" s="9"/>
      <c r="BT976" s="9"/>
      <c r="BW976" s="9"/>
      <c r="BX976" s="9"/>
      <c r="CD976" s="9"/>
      <c r="CE976" s="9"/>
      <c r="CH976" s="9"/>
      <c r="CI976" s="9"/>
      <c r="CO976" s="9"/>
      <c r="CP976" s="9"/>
      <c r="CS976" s="9"/>
      <c r="CT976" s="9"/>
      <c r="CZ976" s="9"/>
      <c r="DA976" s="9"/>
      <c r="DD976" s="9"/>
      <c r="DE976" s="9"/>
      <c r="DK976" s="9"/>
      <c r="DL976" s="9"/>
      <c r="DO976" s="9"/>
      <c r="DP976" s="9"/>
      <c r="DU976" s="8"/>
      <c r="DX976" s="9"/>
      <c r="EE976" s="9"/>
    </row>
    <row r="977" spans="2:135" ht="12.75" x14ac:dyDescent="0.2">
      <c r="B977" s="6"/>
      <c r="K977" s="25"/>
      <c r="L977" s="9"/>
      <c r="M977" s="9"/>
      <c r="W977" s="9"/>
      <c r="X977" s="9"/>
      <c r="AJ977" s="9"/>
      <c r="AL977" s="9"/>
      <c r="AM977" s="9"/>
      <c r="AP977" s="9"/>
      <c r="AQ977" s="9"/>
      <c r="AW977" s="9"/>
      <c r="AX977" s="9"/>
      <c r="BA977" s="9"/>
      <c r="BB977" s="9"/>
      <c r="BH977" s="9"/>
      <c r="BI977" s="9"/>
      <c r="BL977" s="9"/>
      <c r="BM977" s="9"/>
      <c r="BS977" s="9"/>
      <c r="BT977" s="9"/>
      <c r="BW977" s="9"/>
      <c r="BX977" s="9"/>
      <c r="CD977" s="9"/>
      <c r="CE977" s="9"/>
      <c r="CH977" s="9"/>
      <c r="CI977" s="9"/>
      <c r="CO977" s="9"/>
      <c r="CP977" s="9"/>
      <c r="CS977" s="9"/>
      <c r="CT977" s="9"/>
      <c r="CZ977" s="9"/>
      <c r="DA977" s="9"/>
      <c r="DD977" s="9"/>
      <c r="DE977" s="9"/>
      <c r="DK977" s="9"/>
      <c r="DL977" s="9"/>
      <c r="DO977" s="9"/>
      <c r="DP977" s="9"/>
      <c r="DU977" s="8"/>
      <c r="DX977" s="9"/>
      <c r="EE977" s="9"/>
    </row>
    <row r="978" spans="2:135" ht="12.75" x14ac:dyDescent="0.2">
      <c r="B978" s="6"/>
      <c r="K978" s="25"/>
      <c r="L978" s="9"/>
      <c r="M978" s="9"/>
      <c r="W978" s="9"/>
      <c r="X978" s="9"/>
      <c r="AJ978" s="9"/>
      <c r="AL978" s="9"/>
      <c r="AM978" s="9"/>
      <c r="AP978" s="9"/>
      <c r="AQ978" s="9"/>
      <c r="AW978" s="9"/>
      <c r="AX978" s="9"/>
      <c r="BA978" s="9"/>
      <c r="BB978" s="9"/>
      <c r="BH978" s="9"/>
      <c r="BI978" s="9"/>
      <c r="BL978" s="9"/>
      <c r="BM978" s="9"/>
      <c r="BS978" s="9"/>
      <c r="BT978" s="9"/>
      <c r="BW978" s="9"/>
      <c r="BX978" s="9"/>
      <c r="CD978" s="9"/>
      <c r="CE978" s="9"/>
      <c r="CH978" s="9"/>
      <c r="CI978" s="9"/>
      <c r="CO978" s="9"/>
      <c r="CP978" s="9"/>
      <c r="CS978" s="9"/>
      <c r="CT978" s="9"/>
      <c r="CZ978" s="9"/>
      <c r="DA978" s="9"/>
      <c r="DD978" s="9"/>
      <c r="DE978" s="9"/>
      <c r="DK978" s="9"/>
      <c r="DL978" s="9"/>
      <c r="DO978" s="9"/>
      <c r="DP978" s="9"/>
      <c r="DU978" s="8"/>
      <c r="DX978" s="9"/>
      <c r="EE978" s="9"/>
    </row>
    <row r="979" spans="2:135" ht="12.75" x14ac:dyDescent="0.2">
      <c r="B979" s="6"/>
      <c r="K979" s="25"/>
      <c r="L979" s="9"/>
      <c r="M979" s="9"/>
      <c r="W979" s="9"/>
      <c r="X979" s="9"/>
      <c r="AJ979" s="9"/>
      <c r="AL979" s="9"/>
      <c r="AM979" s="9"/>
      <c r="AP979" s="9"/>
      <c r="AQ979" s="9"/>
      <c r="AW979" s="9"/>
      <c r="AX979" s="9"/>
      <c r="BA979" s="9"/>
      <c r="BB979" s="9"/>
      <c r="BH979" s="9"/>
      <c r="BI979" s="9"/>
      <c r="BL979" s="9"/>
      <c r="BM979" s="9"/>
      <c r="BS979" s="9"/>
      <c r="BT979" s="9"/>
      <c r="BW979" s="9"/>
      <c r="BX979" s="9"/>
      <c r="CD979" s="9"/>
      <c r="CE979" s="9"/>
      <c r="CH979" s="9"/>
      <c r="CI979" s="9"/>
      <c r="CO979" s="9"/>
      <c r="CP979" s="9"/>
      <c r="CS979" s="9"/>
      <c r="CT979" s="9"/>
      <c r="CZ979" s="9"/>
      <c r="DA979" s="9"/>
      <c r="DD979" s="9"/>
      <c r="DE979" s="9"/>
      <c r="DK979" s="9"/>
      <c r="DL979" s="9"/>
      <c r="DO979" s="9"/>
      <c r="DP979" s="9"/>
      <c r="DU979" s="8"/>
      <c r="DX979" s="9"/>
      <c r="EE979" s="9"/>
    </row>
    <row r="980" spans="2:135" ht="12.75" x14ac:dyDescent="0.2">
      <c r="B980" s="6"/>
      <c r="K980" s="25"/>
      <c r="L980" s="9"/>
      <c r="M980" s="9"/>
      <c r="W980" s="9"/>
      <c r="X980" s="9"/>
      <c r="AJ980" s="9"/>
      <c r="AL980" s="9"/>
      <c r="AM980" s="9"/>
      <c r="AP980" s="9"/>
      <c r="AQ980" s="9"/>
      <c r="AW980" s="9"/>
      <c r="AX980" s="9"/>
      <c r="BA980" s="9"/>
      <c r="BB980" s="9"/>
      <c r="BH980" s="9"/>
      <c r="BI980" s="9"/>
      <c r="BL980" s="9"/>
      <c r="BM980" s="9"/>
      <c r="BS980" s="9"/>
      <c r="BT980" s="9"/>
      <c r="BW980" s="9"/>
      <c r="BX980" s="9"/>
      <c r="CD980" s="9"/>
      <c r="CE980" s="9"/>
      <c r="CH980" s="9"/>
      <c r="CI980" s="9"/>
      <c r="CO980" s="9"/>
      <c r="CP980" s="9"/>
      <c r="CS980" s="9"/>
      <c r="CT980" s="9"/>
      <c r="CZ980" s="9"/>
      <c r="DA980" s="9"/>
      <c r="DD980" s="9"/>
      <c r="DE980" s="9"/>
      <c r="DK980" s="9"/>
      <c r="DL980" s="9"/>
      <c r="DO980" s="9"/>
      <c r="DP980" s="9"/>
      <c r="DU980" s="8"/>
      <c r="DX980" s="9"/>
      <c r="EE980" s="9"/>
    </row>
    <row r="981" spans="2:135" ht="12.75" x14ac:dyDescent="0.2">
      <c r="B981" s="6"/>
      <c r="K981" s="25"/>
      <c r="L981" s="9"/>
      <c r="M981" s="9"/>
      <c r="W981" s="9"/>
      <c r="X981" s="9"/>
      <c r="AJ981" s="9"/>
      <c r="AL981" s="9"/>
      <c r="AM981" s="9"/>
      <c r="AP981" s="9"/>
      <c r="AQ981" s="9"/>
      <c r="AW981" s="9"/>
      <c r="AX981" s="9"/>
      <c r="BA981" s="9"/>
      <c r="BB981" s="9"/>
      <c r="BH981" s="9"/>
      <c r="BI981" s="9"/>
      <c r="BL981" s="9"/>
      <c r="BM981" s="9"/>
      <c r="BS981" s="9"/>
      <c r="BT981" s="9"/>
      <c r="BW981" s="9"/>
      <c r="BX981" s="9"/>
      <c r="CD981" s="9"/>
      <c r="CE981" s="9"/>
      <c r="CH981" s="9"/>
      <c r="CI981" s="9"/>
      <c r="CO981" s="9"/>
      <c r="CP981" s="9"/>
      <c r="CS981" s="9"/>
      <c r="CT981" s="9"/>
      <c r="CZ981" s="9"/>
      <c r="DA981" s="9"/>
      <c r="DD981" s="9"/>
      <c r="DE981" s="9"/>
      <c r="DK981" s="9"/>
      <c r="DL981" s="9"/>
      <c r="DO981" s="9"/>
      <c r="DP981" s="9"/>
      <c r="DU981" s="8"/>
      <c r="DX981" s="9"/>
      <c r="EE981" s="9"/>
    </row>
    <row r="982" spans="2:135" ht="12.75" x14ac:dyDescent="0.2">
      <c r="B982" s="6"/>
      <c r="K982" s="25"/>
      <c r="L982" s="9"/>
      <c r="M982" s="9"/>
      <c r="W982" s="9"/>
      <c r="X982" s="9"/>
      <c r="AJ982" s="9"/>
      <c r="AL982" s="9"/>
      <c r="AM982" s="9"/>
      <c r="AP982" s="9"/>
      <c r="AQ982" s="9"/>
      <c r="AW982" s="9"/>
      <c r="AX982" s="9"/>
      <c r="BA982" s="9"/>
      <c r="BB982" s="9"/>
      <c r="BH982" s="9"/>
      <c r="BI982" s="9"/>
      <c r="BL982" s="9"/>
      <c r="BM982" s="9"/>
      <c r="BS982" s="9"/>
      <c r="BT982" s="9"/>
      <c r="BW982" s="9"/>
      <c r="BX982" s="9"/>
      <c r="CD982" s="9"/>
      <c r="CE982" s="9"/>
      <c r="CH982" s="9"/>
      <c r="CI982" s="9"/>
      <c r="CO982" s="9"/>
      <c r="CP982" s="9"/>
      <c r="CS982" s="9"/>
      <c r="CT982" s="9"/>
      <c r="CZ982" s="9"/>
      <c r="DA982" s="9"/>
      <c r="DD982" s="9"/>
      <c r="DE982" s="9"/>
      <c r="DK982" s="9"/>
      <c r="DL982" s="9"/>
      <c r="DO982" s="9"/>
      <c r="DP982" s="9"/>
      <c r="DU982" s="8"/>
      <c r="DX982" s="9"/>
      <c r="EE982" s="9"/>
    </row>
    <row r="983" spans="2:135" ht="12.75" x14ac:dyDescent="0.2">
      <c r="B983" s="6"/>
      <c r="K983" s="25"/>
      <c r="L983" s="9"/>
      <c r="M983" s="9"/>
      <c r="W983" s="9"/>
      <c r="X983" s="9"/>
      <c r="AJ983" s="9"/>
      <c r="AL983" s="9"/>
      <c r="AM983" s="9"/>
      <c r="AP983" s="9"/>
      <c r="AQ983" s="9"/>
      <c r="AW983" s="9"/>
      <c r="AX983" s="9"/>
      <c r="BA983" s="9"/>
      <c r="BB983" s="9"/>
      <c r="BH983" s="9"/>
      <c r="BI983" s="9"/>
      <c r="BL983" s="9"/>
      <c r="BM983" s="9"/>
      <c r="BS983" s="9"/>
      <c r="BT983" s="9"/>
      <c r="BW983" s="9"/>
      <c r="BX983" s="9"/>
      <c r="CD983" s="9"/>
      <c r="CE983" s="9"/>
      <c r="CH983" s="9"/>
      <c r="CI983" s="9"/>
      <c r="CO983" s="9"/>
      <c r="CP983" s="9"/>
      <c r="CS983" s="9"/>
      <c r="CT983" s="9"/>
      <c r="CZ983" s="9"/>
      <c r="DA983" s="9"/>
      <c r="DD983" s="9"/>
      <c r="DE983" s="9"/>
      <c r="DK983" s="9"/>
      <c r="DL983" s="9"/>
      <c r="DO983" s="9"/>
      <c r="DP983" s="9"/>
      <c r="DU983" s="8"/>
      <c r="DX983" s="9"/>
      <c r="EE983" s="9"/>
    </row>
    <row r="984" spans="2:135" ht="12.75" x14ac:dyDescent="0.2">
      <c r="B984" s="6"/>
      <c r="K984" s="25"/>
      <c r="L984" s="9"/>
      <c r="M984" s="9"/>
      <c r="W984" s="9"/>
      <c r="X984" s="9"/>
      <c r="AJ984" s="9"/>
      <c r="AL984" s="9"/>
      <c r="AM984" s="9"/>
      <c r="AP984" s="9"/>
      <c r="AQ984" s="9"/>
      <c r="AW984" s="9"/>
      <c r="AX984" s="9"/>
      <c r="BA984" s="9"/>
      <c r="BB984" s="9"/>
      <c r="BH984" s="9"/>
      <c r="BI984" s="9"/>
      <c r="BL984" s="9"/>
      <c r="BM984" s="9"/>
      <c r="BS984" s="9"/>
      <c r="BT984" s="9"/>
      <c r="BW984" s="9"/>
      <c r="BX984" s="9"/>
      <c r="CD984" s="9"/>
      <c r="CE984" s="9"/>
      <c r="CH984" s="9"/>
      <c r="CI984" s="9"/>
      <c r="CO984" s="9"/>
      <c r="CP984" s="9"/>
      <c r="CS984" s="9"/>
      <c r="CT984" s="9"/>
      <c r="CZ984" s="9"/>
      <c r="DA984" s="9"/>
      <c r="DD984" s="9"/>
      <c r="DE984" s="9"/>
      <c r="DK984" s="9"/>
      <c r="DL984" s="9"/>
      <c r="DO984" s="9"/>
      <c r="DP984" s="9"/>
      <c r="DU984" s="8"/>
      <c r="DX984" s="9"/>
      <c r="EE984" s="9"/>
    </row>
    <row r="985" spans="2:135" ht="12.75" x14ac:dyDescent="0.2">
      <c r="B985" s="6"/>
      <c r="K985" s="25"/>
      <c r="L985" s="9"/>
      <c r="M985" s="9"/>
      <c r="W985" s="9"/>
      <c r="X985" s="9"/>
      <c r="AJ985" s="9"/>
      <c r="AL985" s="9"/>
      <c r="AM985" s="9"/>
      <c r="AP985" s="9"/>
      <c r="AQ985" s="9"/>
      <c r="AW985" s="9"/>
      <c r="AX985" s="9"/>
      <c r="BA985" s="9"/>
      <c r="BB985" s="9"/>
      <c r="BH985" s="9"/>
      <c r="BI985" s="9"/>
      <c r="BL985" s="9"/>
      <c r="BM985" s="9"/>
      <c r="BS985" s="9"/>
      <c r="BT985" s="9"/>
      <c r="BW985" s="9"/>
      <c r="BX985" s="9"/>
      <c r="CD985" s="9"/>
      <c r="CE985" s="9"/>
      <c r="CH985" s="9"/>
      <c r="CI985" s="9"/>
      <c r="CO985" s="9"/>
      <c r="CP985" s="9"/>
      <c r="CS985" s="9"/>
      <c r="CT985" s="9"/>
      <c r="CZ985" s="9"/>
      <c r="DA985" s="9"/>
      <c r="DD985" s="9"/>
      <c r="DE985" s="9"/>
      <c r="DK985" s="9"/>
      <c r="DL985" s="9"/>
      <c r="DO985" s="9"/>
      <c r="DP985" s="9"/>
      <c r="DU985" s="8"/>
      <c r="DX985" s="9"/>
      <c r="EE985" s="9"/>
    </row>
    <row r="986" spans="2:135" ht="12.75" x14ac:dyDescent="0.2">
      <c r="B986" s="6"/>
      <c r="K986" s="25"/>
      <c r="L986" s="9"/>
      <c r="M986" s="9"/>
      <c r="W986" s="9"/>
      <c r="X986" s="9"/>
      <c r="AJ986" s="9"/>
      <c r="AL986" s="9"/>
      <c r="AM986" s="9"/>
      <c r="AP986" s="9"/>
      <c r="AQ986" s="9"/>
      <c r="AW986" s="9"/>
      <c r="AX986" s="9"/>
      <c r="BA986" s="9"/>
      <c r="BB986" s="9"/>
      <c r="BH986" s="9"/>
      <c r="BI986" s="9"/>
      <c r="BL986" s="9"/>
      <c r="BM986" s="9"/>
      <c r="BS986" s="9"/>
      <c r="BT986" s="9"/>
      <c r="BW986" s="9"/>
      <c r="BX986" s="9"/>
      <c r="CD986" s="9"/>
      <c r="CE986" s="9"/>
      <c r="CH986" s="9"/>
      <c r="CI986" s="9"/>
      <c r="CO986" s="9"/>
      <c r="CP986" s="9"/>
      <c r="CS986" s="9"/>
      <c r="CT986" s="9"/>
      <c r="CZ986" s="9"/>
      <c r="DA986" s="9"/>
      <c r="DD986" s="9"/>
      <c r="DE986" s="9"/>
      <c r="DK986" s="9"/>
      <c r="DL986" s="9"/>
      <c r="DO986" s="9"/>
      <c r="DP986" s="9"/>
      <c r="DU986" s="8"/>
      <c r="DX986" s="9"/>
      <c r="EE986" s="9"/>
    </row>
    <row r="987" spans="2:135" ht="12.75" x14ac:dyDescent="0.2">
      <c r="B987" s="6"/>
      <c r="K987" s="25"/>
      <c r="L987" s="9"/>
      <c r="M987" s="9"/>
      <c r="W987" s="9"/>
      <c r="X987" s="9"/>
      <c r="AJ987" s="9"/>
      <c r="AL987" s="9"/>
      <c r="AM987" s="9"/>
      <c r="AP987" s="9"/>
      <c r="AQ987" s="9"/>
      <c r="AW987" s="9"/>
      <c r="AX987" s="9"/>
      <c r="BA987" s="9"/>
      <c r="BB987" s="9"/>
      <c r="BH987" s="9"/>
      <c r="BI987" s="9"/>
      <c r="BL987" s="9"/>
      <c r="BM987" s="9"/>
      <c r="BS987" s="9"/>
      <c r="BT987" s="9"/>
      <c r="BW987" s="9"/>
      <c r="BX987" s="9"/>
      <c r="CD987" s="9"/>
      <c r="CE987" s="9"/>
      <c r="CH987" s="9"/>
      <c r="CI987" s="9"/>
      <c r="CO987" s="9"/>
      <c r="CP987" s="9"/>
      <c r="CS987" s="9"/>
      <c r="CT987" s="9"/>
      <c r="CZ987" s="9"/>
      <c r="DA987" s="9"/>
      <c r="DD987" s="9"/>
      <c r="DE987" s="9"/>
      <c r="DK987" s="9"/>
      <c r="DL987" s="9"/>
      <c r="DO987" s="9"/>
      <c r="DP987" s="9"/>
      <c r="DU987" s="8"/>
      <c r="DX987" s="9"/>
      <c r="EE987" s="9"/>
    </row>
    <row r="988" spans="2:135" ht="12.75" x14ac:dyDescent="0.2">
      <c r="B988" s="6"/>
      <c r="K988" s="25"/>
      <c r="L988" s="9"/>
      <c r="M988" s="9"/>
      <c r="W988" s="9"/>
      <c r="X988" s="9"/>
      <c r="AJ988" s="9"/>
      <c r="AL988" s="9"/>
      <c r="AM988" s="9"/>
      <c r="AP988" s="9"/>
      <c r="AQ988" s="9"/>
      <c r="AW988" s="9"/>
      <c r="AX988" s="9"/>
      <c r="BA988" s="9"/>
      <c r="BB988" s="9"/>
      <c r="BH988" s="9"/>
      <c r="BI988" s="9"/>
      <c r="BL988" s="9"/>
      <c r="BM988" s="9"/>
      <c r="BS988" s="9"/>
      <c r="BT988" s="9"/>
      <c r="BW988" s="9"/>
      <c r="BX988" s="9"/>
      <c r="CD988" s="9"/>
      <c r="CE988" s="9"/>
      <c r="CH988" s="9"/>
      <c r="CI988" s="9"/>
      <c r="CO988" s="9"/>
      <c r="CP988" s="9"/>
      <c r="CS988" s="9"/>
      <c r="CT988" s="9"/>
      <c r="CZ988" s="9"/>
      <c r="DA988" s="9"/>
      <c r="DD988" s="9"/>
      <c r="DE988" s="9"/>
      <c r="DK988" s="9"/>
      <c r="DL988" s="9"/>
      <c r="DO988" s="9"/>
      <c r="DP988" s="9"/>
      <c r="DU988" s="8"/>
      <c r="DX988" s="9"/>
      <c r="EE988" s="9"/>
    </row>
    <row r="989" spans="2:135" ht="12.75" x14ac:dyDescent="0.2">
      <c r="B989" s="6"/>
      <c r="K989" s="25"/>
      <c r="L989" s="9"/>
      <c r="M989" s="9"/>
      <c r="W989" s="9"/>
      <c r="X989" s="9"/>
      <c r="AJ989" s="9"/>
      <c r="AL989" s="9"/>
      <c r="AM989" s="9"/>
      <c r="AP989" s="9"/>
      <c r="AQ989" s="9"/>
      <c r="AW989" s="9"/>
      <c r="AX989" s="9"/>
      <c r="BA989" s="9"/>
      <c r="BB989" s="9"/>
      <c r="BH989" s="9"/>
      <c r="BI989" s="9"/>
      <c r="BL989" s="9"/>
      <c r="BM989" s="9"/>
      <c r="BS989" s="9"/>
      <c r="BT989" s="9"/>
      <c r="BW989" s="9"/>
      <c r="BX989" s="9"/>
      <c r="CD989" s="9"/>
      <c r="CE989" s="9"/>
      <c r="CH989" s="9"/>
      <c r="CI989" s="9"/>
      <c r="CO989" s="9"/>
      <c r="CP989" s="9"/>
      <c r="CS989" s="9"/>
      <c r="CT989" s="9"/>
      <c r="CZ989" s="9"/>
      <c r="DA989" s="9"/>
      <c r="DD989" s="9"/>
      <c r="DE989" s="9"/>
      <c r="DK989" s="9"/>
      <c r="DL989" s="9"/>
      <c r="DO989" s="9"/>
      <c r="DP989" s="9"/>
      <c r="DU989" s="8"/>
      <c r="DX989" s="9"/>
      <c r="EE989" s="9"/>
    </row>
    <row r="990" spans="2:135" ht="12.75" x14ac:dyDescent="0.2">
      <c r="B990" s="6"/>
      <c r="K990" s="25"/>
      <c r="L990" s="9"/>
      <c r="M990" s="9"/>
      <c r="W990" s="9"/>
      <c r="X990" s="9"/>
      <c r="AJ990" s="9"/>
      <c r="AL990" s="9"/>
      <c r="AM990" s="9"/>
      <c r="AP990" s="9"/>
      <c r="AQ990" s="9"/>
      <c r="AW990" s="9"/>
      <c r="AX990" s="9"/>
      <c r="BA990" s="9"/>
      <c r="BB990" s="9"/>
      <c r="BH990" s="9"/>
      <c r="BI990" s="9"/>
      <c r="BL990" s="9"/>
      <c r="BM990" s="9"/>
      <c r="BS990" s="9"/>
      <c r="BT990" s="9"/>
      <c r="BW990" s="9"/>
      <c r="BX990" s="9"/>
      <c r="CD990" s="9"/>
      <c r="CE990" s="9"/>
      <c r="CH990" s="9"/>
      <c r="CI990" s="9"/>
      <c r="CO990" s="9"/>
      <c r="CP990" s="9"/>
      <c r="CS990" s="9"/>
      <c r="CT990" s="9"/>
      <c r="CZ990" s="9"/>
      <c r="DA990" s="9"/>
      <c r="DD990" s="9"/>
      <c r="DE990" s="9"/>
      <c r="DK990" s="9"/>
      <c r="DL990" s="9"/>
      <c r="DO990" s="9"/>
      <c r="DP990" s="9"/>
      <c r="DU990" s="8"/>
      <c r="DX990" s="9"/>
      <c r="EE990" s="9"/>
    </row>
    <row r="991" spans="2:135" ht="12.75" x14ac:dyDescent="0.2">
      <c r="B991" s="6"/>
      <c r="K991" s="25"/>
      <c r="L991" s="9"/>
      <c r="M991" s="9"/>
      <c r="W991" s="9"/>
      <c r="X991" s="9"/>
      <c r="AJ991" s="9"/>
      <c r="AL991" s="9"/>
      <c r="AM991" s="9"/>
      <c r="AP991" s="9"/>
      <c r="AQ991" s="9"/>
      <c r="AW991" s="9"/>
      <c r="AX991" s="9"/>
      <c r="BA991" s="9"/>
      <c r="BB991" s="9"/>
      <c r="BH991" s="9"/>
      <c r="BI991" s="9"/>
      <c r="BL991" s="9"/>
      <c r="BM991" s="9"/>
      <c r="BS991" s="9"/>
      <c r="BT991" s="9"/>
      <c r="BW991" s="9"/>
      <c r="BX991" s="9"/>
      <c r="CD991" s="9"/>
      <c r="CE991" s="9"/>
      <c r="CH991" s="9"/>
      <c r="CI991" s="9"/>
      <c r="CO991" s="9"/>
      <c r="CP991" s="9"/>
      <c r="CS991" s="9"/>
      <c r="CT991" s="9"/>
      <c r="CZ991" s="9"/>
      <c r="DA991" s="9"/>
      <c r="DD991" s="9"/>
      <c r="DE991" s="9"/>
      <c r="DK991" s="9"/>
      <c r="DL991" s="9"/>
      <c r="DO991" s="9"/>
      <c r="DP991" s="9"/>
      <c r="DU991" s="8"/>
      <c r="DX991" s="9"/>
      <c r="EE991" s="9"/>
    </row>
    <row r="992" spans="2:135" ht="12.75" x14ac:dyDescent="0.2">
      <c r="B992" s="6"/>
      <c r="K992" s="25"/>
      <c r="L992" s="9"/>
      <c r="M992" s="9"/>
      <c r="W992" s="9"/>
      <c r="X992" s="9"/>
      <c r="AJ992" s="9"/>
      <c r="AL992" s="9"/>
      <c r="AM992" s="9"/>
      <c r="AP992" s="9"/>
      <c r="AQ992" s="9"/>
      <c r="AW992" s="9"/>
      <c r="AX992" s="9"/>
      <c r="BA992" s="9"/>
      <c r="BB992" s="9"/>
      <c r="BH992" s="9"/>
      <c r="BI992" s="9"/>
      <c r="BL992" s="9"/>
      <c r="BM992" s="9"/>
      <c r="BS992" s="9"/>
      <c r="BT992" s="9"/>
      <c r="BW992" s="9"/>
      <c r="BX992" s="9"/>
      <c r="CD992" s="9"/>
      <c r="CE992" s="9"/>
      <c r="CH992" s="9"/>
      <c r="CI992" s="9"/>
      <c r="CO992" s="9"/>
      <c r="CP992" s="9"/>
      <c r="CS992" s="9"/>
      <c r="CT992" s="9"/>
      <c r="CZ992" s="9"/>
      <c r="DA992" s="9"/>
      <c r="DD992" s="9"/>
      <c r="DE992" s="9"/>
      <c r="DK992" s="9"/>
      <c r="DL992" s="9"/>
      <c r="DO992" s="9"/>
      <c r="DP992" s="9"/>
      <c r="DU992" s="8"/>
      <c r="DX992" s="9"/>
      <c r="EE992" s="9"/>
    </row>
    <row r="993" spans="2:135" ht="12.75" x14ac:dyDescent="0.2">
      <c r="B993" s="6"/>
      <c r="K993" s="25"/>
      <c r="L993" s="9"/>
      <c r="M993" s="9"/>
      <c r="W993" s="9"/>
      <c r="X993" s="9"/>
      <c r="AJ993" s="9"/>
      <c r="AL993" s="9"/>
      <c r="AM993" s="9"/>
      <c r="AP993" s="9"/>
      <c r="AQ993" s="9"/>
      <c r="AW993" s="9"/>
      <c r="AX993" s="9"/>
      <c r="BA993" s="9"/>
      <c r="BB993" s="9"/>
      <c r="BH993" s="9"/>
      <c r="BI993" s="9"/>
      <c r="BL993" s="9"/>
      <c r="BM993" s="9"/>
      <c r="BS993" s="9"/>
      <c r="BT993" s="9"/>
      <c r="BW993" s="9"/>
      <c r="BX993" s="9"/>
      <c r="CD993" s="9"/>
      <c r="CE993" s="9"/>
      <c r="CH993" s="9"/>
      <c r="CI993" s="9"/>
      <c r="CO993" s="9"/>
      <c r="CP993" s="9"/>
      <c r="CS993" s="9"/>
      <c r="CT993" s="9"/>
      <c r="CZ993" s="9"/>
      <c r="DA993" s="9"/>
      <c r="DD993" s="9"/>
      <c r="DE993" s="9"/>
      <c r="DK993" s="9"/>
      <c r="DL993" s="9"/>
      <c r="DO993" s="9"/>
      <c r="DP993" s="9"/>
      <c r="DU993" s="8"/>
      <c r="DX993" s="9"/>
      <c r="EE993" s="9"/>
    </row>
    <row r="994" spans="2:135" ht="12.75" x14ac:dyDescent="0.2">
      <c r="B994" s="6"/>
      <c r="K994" s="25"/>
      <c r="L994" s="9"/>
      <c r="M994" s="9"/>
      <c r="W994" s="9"/>
      <c r="X994" s="9"/>
      <c r="AJ994" s="9"/>
      <c r="AL994" s="9"/>
      <c r="AM994" s="9"/>
      <c r="AP994" s="9"/>
      <c r="AQ994" s="9"/>
      <c r="AW994" s="9"/>
      <c r="AX994" s="9"/>
      <c r="BA994" s="9"/>
      <c r="BB994" s="9"/>
      <c r="BH994" s="9"/>
      <c r="BI994" s="9"/>
      <c r="BL994" s="9"/>
      <c r="BM994" s="9"/>
      <c r="BS994" s="9"/>
      <c r="BT994" s="9"/>
      <c r="BW994" s="9"/>
      <c r="BX994" s="9"/>
      <c r="CD994" s="9"/>
      <c r="CE994" s="9"/>
      <c r="CH994" s="9"/>
      <c r="CI994" s="9"/>
      <c r="CO994" s="9"/>
      <c r="CP994" s="9"/>
      <c r="CS994" s="9"/>
      <c r="CT994" s="9"/>
      <c r="CZ994" s="9"/>
      <c r="DA994" s="9"/>
      <c r="DD994" s="9"/>
      <c r="DE994" s="9"/>
      <c r="DK994" s="9"/>
      <c r="DL994" s="9"/>
      <c r="DO994" s="9"/>
      <c r="DP994" s="9"/>
      <c r="DU994" s="8"/>
      <c r="DX994" s="9"/>
      <c r="EE994" s="9"/>
    </row>
    <row r="995" spans="2:135" ht="12.75" x14ac:dyDescent="0.2">
      <c r="B995" s="6"/>
      <c r="K995" s="25"/>
      <c r="L995" s="9"/>
      <c r="M995" s="9"/>
      <c r="W995" s="9"/>
      <c r="X995" s="9"/>
      <c r="AJ995" s="9"/>
      <c r="AL995" s="9"/>
      <c r="AM995" s="9"/>
      <c r="AP995" s="9"/>
      <c r="AQ995" s="9"/>
      <c r="AW995" s="9"/>
      <c r="AX995" s="9"/>
      <c r="BA995" s="9"/>
      <c r="BB995" s="9"/>
      <c r="BH995" s="9"/>
      <c r="BI995" s="9"/>
      <c r="BL995" s="9"/>
      <c r="BM995" s="9"/>
      <c r="BS995" s="9"/>
      <c r="BT995" s="9"/>
      <c r="BW995" s="9"/>
      <c r="BX995" s="9"/>
      <c r="CD995" s="9"/>
      <c r="CE995" s="9"/>
      <c r="CH995" s="9"/>
      <c r="CI995" s="9"/>
      <c r="CO995" s="9"/>
      <c r="CP995" s="9"/>
      <c r="CS995" s="9"/>
      <c r="CT995" s="9"/>
      <c r="CZ995" s="9"/>
      <c r="DA995" s="9"/>
      <c r="DD995" s="9"/>
      <c r="DE995" s="9"/>
      <c r="DK995" s="9"/>
      <c r="DL995" s="9"/>
      <c r="DO995" s="9"/>
      <c r="DP995" s="9"/>
      <c r="DU995" s="8"/>
      <c r="DX995" s="9"/>
      <c r="EE995" s="9"/>
    </row>
    <row r="996" spans="2:135" ht="12.75" x14ac:dyDescent="0.2">
      <c r="B996" s="6"/>
      <c r="K996" s="25"/>
      <c r="L996" s="9"/>
      <c r="M996" s="9"/>
      <c r="W996" s="9"/>
      <c r="X996" s="9"/>
      <c r="AJ996" s="9"/>
      <c r="AL996" s="9"/>
      <c r="AM996" s="9"/>
      <c r="AP996" s="9"/>
      <c r="AQ996" s="9"/>
      <c r="AW996" s="9"/>
      <c r="AX996" s="9"/>
      <c r="BA996" s="9"/>
      <c r="BB996" s="9"/>
      <c r="BH996" s="9"/>
      <c r="BI996" s="9"/>
      <c r="BL996" s="9"/>
      <c r="BM996" s="9"/>
      <c r="BS996" s="9"/>
      <c r="BT996" s="9"/>
      <c r="BW996" s="9"/>
      <c r="BX996" s="9"/>
      <c r="CD996" s="9"/>
      <c r="CE996" s="9"/>
      <c r="CH996" s="9"/>
      <c r="CI996" s="9"/>
      <c r="CO996" s="9"/>
      <c r="CP996" s="9"/>
      <c r="CS996" s="9"/>
      <c r="CT996" s="9"/>
      <c r="CZ996" s="9"/>
      <c r="DA996" s="9"/>
      <c r="DD996" s="9"/>
      <c r="DE996" s="9"/>
      <c r="DK996" s="9"/>
      <c r="DL996" s="9"/>
      <c r="DO996" s="9"/>
      <c r="DP996" s="9"/>
      <c r="DU996" s="8"/>
      <c r="DX996" s="9"/>
      <c r="EE996" s="9"/>
    </row>
    <row r="997" spans="2:135" ht="12.75" x14ac:dyDescent="0.2">
      <c r="B997" s="6"/>
      <c r="K997" s="25"/>
      <c r="L997" s="9"/>
      <c r="M997" s="9"/>
      <c r="W997" s="9"/>
      <c r="X997" s="9"/>
      <c r="AJ997" s="9"/>
      <c r="AL997" s="9"/>
      <c r="AM997" s="9"/>
      <c r="AP997" s="9"/>
      <c r="AQ997" s="9"/>
      <c r="AW997" s="9"/>
      <c r="AX997" s="9"/>
      <c r="BA997" s="9"/>
      <c r="BB997" s="9"/>
      <c r="BH997" s="9"/>
      <c r="BI997" s="9"/>
      <c r="BL997" s="9"/>
      <c r="BM997" s="9"/>
      <c r="BS997" s="9"/>
      <c r="BT997" s="9"/>
      <c r="BW997" s="9"/>
      <c r="BX997" s="9"/>
      <c r="CD997" s="9"/>
      <c r="CE997" s="9"/>
      <c r="CH997" s="9"/>
      <c r="CI997" s="9"/>
      <c r="CO997" s="9"/>
      <c r="CP997" s="9"/>
      <c r="CS997" s="9"/>
      <c r="CT997" s="9"/>
      <c r="CZ997" s="9"/>
      <c r="DA997" s="9"/>
      <c r="DD997" s="9"/>
      <c r="DE997" s="9"/>
      <c r="DK997" s="9"/>
      <c r="DL997" s="9"/>
      <c r="DO997" s="9"/>
      <c r="DP997" s="9"/>
      <c r="DU997" s="8"/>
      <c r="DX997" s="9"/>
      <c r="EE997" s="9"/>
    </row>
    <row r="998" spans="2:135" ht="12.75" x14ac:dyDescent="0.2">
      <c r="B998" s="6"/>
      <c r="K998" s="25"/>
      <c r="L998" s="9"/>
      <c r="M998" s="9"/>
      <c r="W998" s="9"/>
      <c r="X998" s="9"/>
      <c r="AJ998" s="9"/>
      <c r="AL998" s="9"/>
      <c r="AM998" s="9"/>
      <c r="AP998" s="9"/>
      <c r="AQ998" s="9"/>
      <c r="AW998" s="9"/>
      <c r="AX998" s="9"/>
      <c r="BA998" s="9"/>
      <c r="BB998" s="9"/>
      <c r="BH998" s="9"/>
      <c r="BI998" s="9"/>
      <c r="BL998" s="9"/>
      <c r="BM998" s="9"/>
      <c r="BS998" s="9"/>
      <c r="BT998" s="9"/>
      <c r="BW998" s="9"/>
      <c r="BX998" s="9"/>
      <c r="CD998" s="9"/>
      <c r="CE998" s="9"/>
      <c r="CH998" s="9"/>
      <c r="CI998" s="9"/>
      <c r="CO998" s="9"/>
      <c r="CP998" s="9"/>
      <c r="CS998" s="9"/>
      <c r="CT998" s="9"/>
      <c r="CZ998" s="9"/>
      <c r="DA998" s="9"/>
      <c r="DD998" s="9"/>
      <c r="DE998" s="9"/>
      <c r="DK998" s="9"/>
      <c r="DL998" s="9"/>
      <c r="DO998" s="9"/>
      <c r="DP998" s="9"/>
      <c r="DU998" s="8"/>
      <c r="DX998" s="9"/>
      <c r="EE998" s="9"/>
    </row>
    <row r="999" spans="2:135" ht="12.75" x14ac:dyDescent="0.2">
      <c r="B999" s="6"/>
      <c r="K999" s="25"/>
      <c r="L999" s="9"/>
      <c r="M999" s="9"/>
      <c r="W999" s="9"/>
      <c r="X999" s="9"/>
      <c r="AJ999" s="9"/>
      <c r="AL999" s="9"/>
      <c r="AM999" s="9"/>
      <c r="AP999" s="9"/>
      <c r="AQ999" s="9"/>
      <c r="AW999" s="9"/>
      <c r="AX999" s="9"/>
      <c r="BA999" s="9"/>
      <c r="BB999" s="9"/>
      <c r="BH999" s="9"/>
      <c r="BI999" s="9"/>
      <c r="BL999" s="9"/>
      <c r="BM999" s="9"/>
      <c r="BS999" s="9"/>
      <c r="BT999" s="9"/>
      <c r="BW999" s="9"/>
      <c r="BX999" s="9"/>
      <c r="CD999" s="9"/>
      <c r="CE999" s="9"/>
      <c r="CH999" s="9"/>
      <c r="CI999" s="9"/>
      <c r="CO999" s="9"/>
      <c r="CP999" s="9"/>
      <c r="CS999" s="9"/>
      <c r="CT999" s="9"/>
      <c r="CZ999" s="9"/>
      <c r="DA999" s="9"/>
      <c r="DD999" s="9"/>
      <c r="DE999" s="9"/>
      <c r="DK999" s="9"/>
      <c r="DL999" s="9"/>
      <c r="DO999" s="9"/>
      <c r="DP999" s="9"/>
      <c r="DU999" s="8"/>
      <c r="DX999" s="9"/>
      <c r="EE999" s="9"/>
    </row>
    <row r="1000" spans="2:135" ht="12.75" x14ac:dyDescent="0.2">
      <c r="B1000" s="6"/>
      <c r="K1000" s="25"/>
      <c r="L1000" s="9"/>
      <c r="M1000" s="9"/>
      <c r="W1000" s="9"/>
      <c r="X1000" s="9"/>
      <c r="AJ1000" s="9"/>
      <c r="AL1000" s="9"/>
      <c r="AM1000" s="9"/>
      <c r="AP1000" s="9"/>
      <c r="AQ1000" s="9"/>
      <c r="AW1000" s="9"/>
      <c r="AX1000" s="9"/>
      <c r="BA1000" s="9"/>
      <c r="BB1000" s="9"/>
      <c r="BH1000" s="9"/>
      <c r="BI1000" s="9"/>
      <c r="BL1000" s="9"/>
      <c r="BM1000" s="9"/>
      <c r="BS1000" s="9"/>
      <c r="BT1000" s="9"/>
      <c r="BW1000" s="9"/>
      <c r="BX1000" s="9"/>
      <c r="CD1000" s="9"/>
      <c r="CE1000" s="9"/>
      <c r="CH1000" s="9"/>
      <c r="CI1000" s="9"/>
      <c r="CO1000" s="9"/>
      <c r="CP1000" s="9"/>
      <c r="CS1000" s="9"/>
      <c r="CT1000" s="9"/>
      <c r="CZ1000" s="9"/>
      <c r="DA1000" s="9"/>
      <c r="DD1000" s="9"/>
      <c r="DE1000" s="9"/>
      <c r="DK1000" s="9"/>
      <c r="DL1000" s="9"/>
      <c r="DO1000" s="9"/>
      <c r="DP1000" s="9"/>
      <c r="DU1000" s="8"/>
      <c r="DX1000" s="9"/>
      <c r="EE1000" s="9"/>
    </row>
    <row r="1001" spans="2:135" ht="12.75" x14ac:dyDescent="0.2">
      <c r="B1001" s="6"/>
      <c r="K1001" s="25"/>
      <c r="L1001" s="9"/>
      <c r="M1001" s="9"/>
      <c r="W1001" s="9"/>
      <c r="X1001" s="9"/>
      <c r="AJ1001" s="9"/>
      <c r="AL1001" s="9"/>
      <c r="AM1001" s="9"/>
      <c r="AP1001" s="9"/>
      <c r="AQ1001" s="9"/>
      <c r="AW1001" s="9"/>
      <c r="AX1001" s="9"/>
      <c r="BA1001" s="9"/>
      <c r="BB1001" s="9"/>
      <c r="BH1001" s="9"/>
      <c r="BI1001" s="9"/>
      <c r="BL1001" s="9"/>
      <c r="BM1001" s="9"/>
      <c r="BS1001" s="9"/>
      <c r="BT1001" s="9"/>
      <c r="BW1001" s="9"/>
      <c r="BX1001" s="9"/>
      <c r="CD1001" s="9"/>
      <c r="CE1001" s="9"/>
      <c r="CH1001" s="9"/>
      <c r="CI1001" s="9"/>
      <c r="CO1001" s="9"/>
      <c r="CP1001" s="9"/>
      <c r="CS1001" s="9"/>
      <c r="CT1001" s="9"/>
      <c r="CZ1001" s="9"/>
      <c r="DA1001" s="9"/>
      <c r="DD1001" s="9"/>
      <c r="DE1001" s="9"/>
      <c r="DK1001" s="9"/>
      <c r="DL1001" s="9"/>
      <c r="DO1001" s="9"/>
      <c r="DP1001" s="9"/>
      <c r="DU1001" s="8"/>
      <c r="DX1001" s="9"/>
      <c r="EE1001" s="9"/>
    </row>
    <row r="1002" spans="2:135" ht="12.75" x14ac:dyDescent="0.2">
      <c r="B1002" s="6"/>
      <c r="K1002" s="25"/>
      <c r="L1002" s="9"/>
      <c r="M1002" s="9"/>
      <c r="W1002" s="9"/>
      <c r="X1002" s="9"/>
      <c r="AJ1002" s="9"/>
      <c r="AL1002" s="9"/>
      <c r="AM1002" s="9"/>
      <c r="AP1002" s="9"/>
      <c r="AQ1002" s="9"/>
      <c r="AW1002" s="9"/>
      <c r="AX1002" s="9"/>
      <c r="BA1002" s="9"/>
      <c r="BB1002" s="9"/>
      <c r="BH1002" s="9"/>
      <c r="BI1002" s="9"/>
      <c r="BL1002" s="9"/>
      <c r="BM1002" s="9"/>
      <c r="BS1002" s="9"/>
      <c r="BT1002" s="9"/>
      <c r="BW1002" s="9"/>
      <c r="BX1002" s="9"/>
      <c r="CD1002" s="9"/>
      <c r="CE1002" s="9"/>
      <c r="CH1002" s="9"/>
      <c r="CI1002" s="9"/>
      <c r="CO1002" s="9"/>
      <c r="CP1002" s="9"/>
      <c r="CS1002" s="9"/>
      <c r="CT1002" s="9"/>
      <c r="CZ1002" s="9"/>
      <c r="DA1002" s="9"/>
      <c r="DD1002" s="9"/>
      <c r="DE1002" s="9"/>
      <c r="DK1002" s="9"/>
      <c r="DL1002" s="9"/>
      <c r="DO1002" s="9"/>
      <c r="DP1002" s="9"/>
      <c r="DU1002" s="8"/>
      <c r="DX1002" s="9"/>
      <c r="EE1002" s="9"/>
    </row>
    <row r="1003" spans="2:135" ht="12.75" x14ac:dyDescent="0.2">
      <c r="B1003" s="6"/>
      <c r="K1003" s="25"/>
      <c r="L1003" s="9"/>
      <c r="M1003" s="9"/>
      <c r="W1003" s="9"/>
      <c r="X1003" s="9"/>
      <c r="AJ1003" s="9"/>
      <c r="AL1003" s="9"/>
      <c r="AM1003" s="9"/>
      <c r="AP1003" s="9"/>
      <c r="AQ1003" s="9"/>
      <c r="AW1003" s="9"/>
      <c r="AX1003" s="9"/>
      <c r="BA1003" s="9"/>
      <c r="BB1003" s="9"/>
      <c r="BH1003" s="9"/>
      <c r="BI1003" s="9"/>
      <c r="BL1003" s="9"/>
      <c r="BM1003" s="9"/>
      <c r="BS1003" s="9"/>
      <c r="BT1003" s="9"/>
      <c r="BW1003" s="9"/>
      <c r="BX1003" s="9"/>
      <c r="CD1003" s="9"/>
      <c r="CE1003" s="9"/>
      <c r="CH1003" s="9"/>
      <c r="CI1003" s="9"/>
      <c r="CO1003" s="9"/>
      <c r="CP1003" s="9"/>
      <c r="CS1003" s="9"/>
      <c r="CT1003" s="9"/>
      <c r="CZ1003" s="9"/>
      <c r="DA1003" s="9"/>
      <c r="DD1003" s="9"/>
      <c r="DE1003" s="9"/>
      <c r="DK1003" s="9"/>
      <c r="DL1003" s="9"/>
      <c r="DO1003" s="9"/>
      <c r="DP1003" s="9"/>
      <c r="DU1003" s="8"/>
      <c r="DX1003" s="9"/>
      <c r="EE1003" s="9"/>
    </row>
    <row r="1004" spans="2:135" ht="12.75" x14ac:dyDescent="0.2">
      <c r="B1004" s="6"/>
      <c r="K1004" s="25"/>
      <c r="L1004" s="9"/>
      <c r="M1004" s="9"/>
      <c r="W1004" s="9"/>
      <c r="X1004" s="9"/>
      <c r="AJ1004" s="9"/>
      <c r="AL1004" s="9"/>
      <c r="AM1004" s="9"/>
      <c r="AP1004" s="9"/>
      <c r="AQ1004" s="9"/>
      <c r="AW1004" s="9"/>
      <c r="AX1004" s="9"/>
      <c r="BA1004" s="9"/>
      <c r="BB1004" s="9"/>
      <c r="BH1004" s="9"/>
      <c r="BI1004" s="9"/>
      <c r="BL1004" s="9"/>
      <c r="BM1004" s="9"/>
      <c r="BS1004" s="9"/>
      <c r="BT1004" s="9"/>
      <c r="BW1004" s="9"/>
      <c r="BX1004" s="9"/>
      <c r="CD1004" s="9"/>
      <c r="CE1004" s="9"/>
      <c r="CH1004" s="9"/>
      <c r="CI1004" s="9"/>
      <c r="CO1004" s="9"/>
      <c r="CP1004" s="9"/>
      <c r="CS1004" s="9"/>
      <c r="CT1004" s="9"/>
      <c r="CZ1004" s="9"/>
      <c r="DA1004" s="9"/>
      <c r="DD1004" s="9"/>
      <c r="DE1004" s="9"/>
      <c r="DK1004" s="9"/>
      <c r="DL1004" s="9"/>
      <c r="DO1004" s="9"/>
      <c r="DP1004" s="9"/>
      <c r="DU1004" s="8"/>
      <c r="DX1004" s="9"/>
      <c r="EE1004" s="9"/>
    </row>
    <row r="1005" spans="2:135" ht="12.75" x14ac:dyDescent="0.2">
      <c r="B1005" s="6"/>
      <c r="K1005" s="25"/>
      <c r="L1005" s="9"/>
      <c r="M1005" s="9"/>
      <c r="W1005" s="9"/>
      <c r="X1005" s="9"/>
      <c r="AJ1005" s="9"/>
      <c r="AL1005" s="9"/>
      <c r="AM1005" s="9"/>
      <c r="AP1005" s="9"/>
      <c r="AQ1005" s="9"/>
      <c r="AW1005" s="9"/>
      <c r="AX1005" s="9"/>
      <c r="BA1005" s="9"/>
      <c r="BB1005" s="9"/>
      <c r="BH1005" s="9"/>
      <c r="BI1005" s="9"/>
      <c r="BL1005" s="9"/>
      <c r="BM1005" s="9"/>
      <c r="BS1005" s="9"/>
      <c r="BT1005" s="9"/>
      <c r="BW1005" s="9"/>
      <c r="BX1005" s="9"/>
      <c r="CD1005" s="9"/>
      <c r="CE1005" s="9"/>
      <c r="CH1005" s="9"/>
      <c r="CI1005" s="9"/>
      <c r="CO1005" s="9"/>
      <c r="CP1005" s="9"/>
      <c r="CS1005" s="9"/>
      <c r="CT1005" s="9"/>
      <c r="CZ1005" s="9"/>
      <c r="DA1005" s="9"/>
      <c r="DD1005" s="9"/>
      <c r="DE1005" s="9"/>
      <c r="DK1005" s="9"/>
      <c r="DL1005" s="9"/>
      <c r="DO1005" s="9"/>
      <c r="DP1005" s="9"/>
      <c r="DU1005" s="8"/>
      <c r="DX1005" s="9"/>
      <c r="EE1005" s="9"/>
    </row>
    <row r="1006" spans="2:135" ht="12.75" x14ac:dyDescent="0.2">
      <c r="B1006" s="6"/>
      <c r="K1006" s="25"/>
      <c r="L1006" s="9"/>
      <c r="M1006" s="9"/>
      <c r="W1006" s="9"/>
      <c r="X1006" s="9"/>
      <c r="AJ1006" s="9"/>
      <c r="AL1006" s="9"/>
      <c r="AM1006" s="9"/>
      <c r="AP1006" s="9"/>
      <c r="AQ1006" s="9"/>
      <c r="AW1006" s="9"/>
      <c r="AX1006" s="9"/>
      <c r="BA1006" s="9"/>
      <c r="BB1006" s="9"/>
      <c r="BH1006" s="9"/>
      <c r="BI1006" s="9"/>
      <c r="BL1006" s="9"/>
      <c r="BM1006" s="9"/>
      <c r="BS1006" s="9"/>
      <c r="BT1006" s="9"/>
      <c r="BW1006" s="9"/>
      <c r="BX1006" s="9"/>
      <c r="CD1006" s="9"/>
      <c r="CE1006" s="9"/>
      <c r="CH1006" s="9"/>
      <c r="CI1006" s="9"/>
      <c r="CO1006" s="9"/>
      <c r="CP1006" s="9"/>
      <c r="CS1006" s="9"/>
      <c r="CT1006" s="9"/>
      <c r="CZ1006" s="9"/>
      <c r="DA1006" s="9"/>
      <c r="DD1006" s="9"/>
      <c r="DE1006" s="9"/>
      <c r="DK1006" s="9"/>
      <c r="DL1006" s="9"/>
      <c r="DO1006" s="9"/>
      <c r="DP1006" s="9"/>
      <c r="DU1006" s="8"/>
      <c r="DX1006" s="9"/>
      <c r="EE1006" s="9"/>
    </row>
    <row r="1007" spans="2:135" ht="12.75" x14ac:dyDescent="0.2">
      <c r="B1007" s="6"/>
      <c r="K1007" s="25"/>
      <c r="L1007" s="9"/>
      <c r="M1007" s="9"/>
      <c r="W1007" s="9"/>
      <c r="X1007" s="9"/>
      <c r="AJ1007" s="9"/>
      <c r="AL1007" s="9"/>
      <c r="AM1007" s="9"/>
      <c r="AP1007" s="9"/>
      <c r="AQ1007" s="9"/>
      <c r="AW1007" s="9"/>
      <c r="AX1007" s="9"/>
      <c r="BA1007" s="9"/>
      <c r="BB1007" s="9"/>
      <c r="BH1007" s="9"/>
      <c r="BI1007" s="9"/>
      <c r="BL1007" s="9"/>
      <c r="BM1007" s="9"/>
      <c r="BS1007" s="9"/>
      <c r="BT1007" s="9"/>
      <c r="BW1007" s="9"/>
      <c r="BX1007" s="9"/>
      <c r="CD1007" s="9"/>
      <c r="CE1007" s="9"/>
      <c r="CH1007" s="9"/>
      <c r="CI1007" s="9"/>
      <c r="CO1007" s="9"/>
      <c r="CP1007" s="9"/>
      <c r="CS1007" s="9"/>
      <c r="CT1007" s="9"/>
      <c r="CZ1007" s="9"/>
      <c r="DA1007" s="9"/>
      <c r="DD1007" s="9"/>
      <c r="DE1007" s="9"/>
      <c r="DK1007" s="9"/>
      <c r="DL1007" s="9"/>
      <c r="DO1007" s="9"/>
      <c r="DP1007" s="9"/>
      <c r="DU1007" s="8"/>
      <c r="DX1007" s="9"/>
      <c r="EE1007" s="9"/>
    </row>
    <row r="1008" spans="2:135" ht="12.75" x14ac:dyDescent="0.2">
      <c r="B1008" s="6"/>
      <c r="K1008" s="25"/>
      <c r="L1008" s="9"/>
      <c r="M1008" s="9"/>
      <c r="W1008" s="9"/>
      <c r="X1008" s="9"/>
      <c r="AJ1008" s="9"/>
      <c r="AL1008" s="9"/>
      <c r="AM1008" s="9"/>
      <c r="AP1008" s="9"/>
      <c r="AQ1008" s="9"/>
      <c r="AW1008" s="9"/>
      <c r="AX1008" s="9"/>
      <c r="BA1008" s="9"/>
      <c r="BB1008" s="9"/>
      <c r="BH1008" s="9"/>
      <c r="BI1008" s="9"/>
      <c r="BL1008" s="9"/>
      <c r="BM1008" s="9"/>
      <c r="BS1008" s="9"/>
      <c r="BT1008" s="9"/>
      <c r="BW1008" s="9"/>
      <c r="BX1008" s="9"/>
      <c r="CD1008" s="9"/>
      <c r="CE1008" s="9"/>
      <c r="CH1008" s="9"/>
      <c r="CI1008" s="9"/>
      <c r="CO1008" s="9"/>
      <c r="CP1008" s="9"/>
      <c r="CS1008" s="9"/>
      <c r="CT1008" s="9"/>
      <c r="CZ1008" s="9"/>
      <c r="DA1008" s="9"/>
      <c r="DD1008" s="9"/>
      <c r="DE1008" s="9"/>
      <c r="DK1008" s="9"/>
      <c r="DL1008" s="9"/>
      <c r="DO1008" s="9"/>
      <c r="DP1008" s="9"/>
      <c r="DU1008" s="8"/>
      <c r="DX1008" s="9"/>
      <c r="EE1008" s="9"/>
    </row>
    <row r="1009" spans="2:135" ht="12.75" x14ac:dyDescent="0.2">
      <c r="B1009" s="6"/>
      <c r="K1009" s="25"/>
      <c r="L1009" s="9"/>
      <c r="M1009" s="9"/>
      <c r="W1009" s="9"/>
      <c r="X1009" s="9"/>
      <c r="AJ1009" s="9"/>
      <c r="AL1009" s="9"/>
      <c r="AM1009" s="9"/>
      <c r="AP1009" s="9"/>
      <c r="AQ1009" s="9"/>
      <c r="AW1009" s="9"/>
      <c r="AX1009" s="9"/>
      <c r="BA1009" s="9"/>
      <c r="BB1009" s="9"/>
      <c r="BH1009" s="9"/>
      <c r="BI1009" s="9"/>
      <c r="BL1009" s="9"/>
      <c r="BM1009" s="9"/>
      <c r="BS1009" s="9"/>
      <c r="BT1009" s="9"/>
      <c r="BW1009" s="9"/>
      <c r="BX1009" s="9"/>
      <c r="CD1009" s="9"/>
      <c r="CE1009" s="9"/>
      <c r="CH1009" s="9"/>
      <c r="CI1009" s="9"/>
      <c r="CO1009" s="9"/>
      <c r="CP1009" s="9"/>
      <c r="CS1009" s="9"/>
      <c r="CT1009" s="9"/>
      <c r="CZ1009" s="9"/>
      <c r="DA1009" s="9"/>
      <c r="DD1009" s="9"/>
      <c r="DE1009" s="9"/>
      <c r="DK1009" s="9"/>
      <c r="DL1009" s="9"/>
      <c r="DO1009" s="9"/>
      <c r="DP1009" s="9"/>
      <c r="DU1009" s="8"/>
      <c r="DX1009" s="9"/>
      <c r="EE1009" s="9"/>
    </row>
    <row r="1010" spans="2:135" ht="12.75" x14ac:dyDescent="0.2">
      <c r="B1010" s="6"/>
      <c r="K1010" s="25"/>
      <c r="L1010" s="9"/>
      <c r="M1010" s="9"/>
      <c r="W1010" s="9"/>
      <c r="X1010" s="9"/>
      <c r="AJ1010" s="9"/>
      <c r="AL1010" s="9"/>
      <c r="AM1010" s="9"/>
      <c r="AP1010" s="9"/>
      <c r="AQ1010" s="9"/>
      <c r="AW1010" s="9"/>
      <c r="AX1010" s="9"/>
      <c r="BA1010" s="9"/>
      <c r="BB1010" s="9"/>
      <c r="BH1010" s="9"/>
      <c r="BI1010" s="9"/>
      <c r="BL1010" s="9"/>
      <c r="BM1010" s="9"/>
      <c r="BS1010" s="9"/>
      <c r="BT1010" s="9"/>
      <c r="BW1010" s="9"/>
      <c r="BX1010" s="9"/>
      <c r="CD1010" s="9"/>
      <c r="CE1010" s="9"/>
      <c r="CH1010" s="9"/>
      <c r="CI1010" s="9"/>
      <c r="CO1010" s="9"/>
      <c r="CP1010" s="9"/>
      <c r="CS1010" s="9"/>
      <c r="CT1010" s="9"/>
      <c r="CZ1010" s="9"/>
      <c r="DA1010" s="9"/>
      <c r="DD1010" s="9"/>
      <c r="DE1010" s="9"/>
      <c r="DK1010" s="9"/>
      <c r="DL1010" s="9"/>
      <c r="DO1010" s="9"/>
      <c r="DP1010" s="9"/>
      <c r="DU1010" s="8"/>
      <c r="DX1010" s="9"/>
      <c r="EE1010" s="9"/>
    </row>
    <row r="1011" spans="2:135" ht="12.75" x14ac:dyDescent="0.2">
      <c r="B1011" s="6"/>
      <c r="K1011" s="25"/>
      <c r="L1011" s="9"/>
      <c r="M1011" s="9"/>
      <c r="W1011" s="9"/>
      <c r="X1011" s="9"/>
      <c r="AJ1011" s="9"/>
      <c r="AL1011" s="9"/>
      <c r="AM1011" s="9"/>
      <c r="AP1011" s="9"/>
      <c r="AQ1011" s="9"/>
      <c r="AW1011" s="9"/>
      <c r="AX1011" s="9"/>
      <c r="BA1011" s="9"/>
      <c r="BB1011" s="9"/>
      <c r="BH1011" s="9"/>
      <c r="BI1011" s="9"/>
      <c r="BL1011" s="9"/>
      <c r="BM1011" s="9"/>
      <c r="BS1011" s="9"/>
      <c r="BT1011" s="9"/>
      <c r="BW1011" s="9"/>
      <c r="BX1011" s="9"/>
      <c r="CD1011" s="9"/>
      <c r="CE1011" s="9"/>
      <c r="CH1011" s="9"/>
      <c r="CI1011" s="9"/>
      <c r="CO1011" s="9"/>
      <c r="CP1011" s="9"/>
      <c r="CS1011" s="9"/>
      <c r="CT1011" s="9"/>
      <c r="CZ1011" s="9"/>
      <c r="DA1011" s="9"/>
      <c r="DD1011" s="9"/>
      <c r="DE1011" s="9"/>
      <c r="DK1011" s="9"/>
      <c r="DL1011" s="9"/>
      <c r="DO1011" s="9"/>
      <c r="DP1011" s="9"/>
      <c r="DU1011" s="8"/>
      <c r="DX1011" s="9"/>
      <c r="EE1011" s="9"/>
    </row>
    <row r="1012" spans="2:135" ht="12.75" x14ac:dyDescent="0.2">
      <c r="B1012" s="6"/>
      <c r="K1012" s="25"/>
      <c r="L1012" s="9"/>
      <c r="M1012" s="9"/>
      <c r="W1012" s="9"/>
      <c r="X1012" s="9"/>
      <c r="AJ1012" s="9"/>
      <c r="AL1012" s="9"/>
      <c r="AM1012" s="9"/>
      <c r="AP1012" s="9"/>
      <c r="AQ1012" s="9"/>
      <c r="AW1012" s="9"/>
      <c r="AX1012" s="9"/>
      <c r="BA1012" s="9"/>
      <c r="BB1012" s="9"/>
      <c r="BH1012" s="9"/>
      <c r="BI1012" s="9"/>
      <c r="BL1012" s="9"/>
      <c r="BM1012" s="9"/>
      <c r="BS1012" s="9"/>
      <c r="BT1012" s="9"/>
      <c r="BW1012" s="9"/>
      <c r="BX1012" s="9"/>
      <c r="CD1012" s="9"/>
      <c r="CE1012" s="9"/>
      <c r="CH1012" s="9"/>
      <c r="CI1012" s="9"/>
      <c r="CO1012" s="9"/>
      <c r="CP1012" s="9"/>
      <c r="CS1012" s="9"/>
      <c r="CT1012" s="9"/>
      <c r="CZ1012" s="9"/>
      <c r="DA1012" s="9"/>
      <c r="DD1012" s="9"/>
      <c r="DE1012" s="9"/>
      <c r="DK1012" s="9"/>
      <c r="DL1012" s="9"/>
      <c r="DO1012" s="9"/>
      <c r="DP1012" s="9"/>
      <c r="DU1012" s="8"/>
      <c r="DX1012" s="9"/>
      <c r="EE1012" s="9"/>
    </row>
    <row r="1013" spans="2:135" ht="12.75" x14ac:dyDescent="0.2">
      <c r="B1013" s="6"/>
      <c r="K1013" s="25"/>
      <c r="L1013" s="9"/>
      <c r="M1013" s="9"/>
      <c r="W1013" s="9"/>
      <c r="X1013" s="9"/>
      <c r="AJ1013" s="9"/>
      <c r="AL1013" s="9"/>
      <c r="AM1013" s="9"/>
      <c r="AP1013" s="9"/>
      <c r="AQ1013" s="9"/>
      <c r="AW1013" s="9"/>
      <c r="AX1013" s="9"/>
      <c r="BA1013" s="9"/>
      <c r="BB1013" s="9"/>
      <c r="BH1013" s="9"/>
      <c r="BI1013" s="9"/>
      <c r="BL1013" s="9"/>
      <c r="BM1013" s="9"/>
      <c r="BS1013" s="9"/>
      <c r="BT1013" s="9"/>
      <c r="BW1013" s="9"/>
      <c r="BX1013" s="9"/>
      <c r="CD1013" s="9"/>
      <c r="CE1013" s="9"/>
      <c r="CH1013" s="9"/>
      <c r="CI1013" s="9"/>
      <c r="CO1013" s="9"/>
      <c r="CP1013" s="9"/>
      <c r="CS1013" s="9"/>
      <c r="CT1013" s="9"/>
      <c r="CZ1013" s="9"/>
      <c r="DA1013" s="9"/>
      <c r="DD1013" s="9"/>
      <c r="DE1013" s="9"/>
      <c r="DK1013" s="9"/>
      <c r="DL1013" s="9"/>
      <c r="DO1013" s="9"/>
      <c r="DP1013" s="9"/>
      <c r="DU1013" s="8"/>
      <c r="DX1013" s="9"/>
      <c r="EE1013" s="9"/>
    </row>
    <row r="1014" spans="2:135" ht="12.75" x14ac:dyDescent="0.2">
      <c r="B1014" s="6"/>
      <c r="K1014" s="25"/>
      <c r="L1014" s="9"/>
      <c r="M1014" s="9"/>
      <c r="W1014" s="9"/>
      <c r="X1014" s="9"/>
      <c r="AJ1014" s="9"/>
      <c r="AL1014" s="9"/>
      <c r="AM1014" s="9"/>
      <c r="AP1014" s="9"/>
      <c r="AQ1014" s="9"/>
      <c r="AW1014" s="9"/>
      <c r="AX1014" s="9"/>
      <c r="BA1014" s="9"/>
      <c r="BB1014" s="9"/>
      <c r="BH1014" s="9"/>
      <c r="BI1014" s="9"/>
      <c r="BL1014" s="9"/>
      <c r="BM1014" s="9"/>
      <c r="BS1014" s="9"/>
      <c r="BT1014" s="9"/>
      <c r="BW1014" s="9"/>
      <c r="BX1014" s="9"/>
      <c r="CD1014" s="9"/>
      <c r="CE1014" s="9"/>
      <c r="CH1014" s="9"/>
      <c r="CI1014" s="9"/>
      <c r="CO1014" s="9"/>
      <c r="CP1014" s="9"/>
      <c r="CS1014" s="9"/>
      <c r="CT1014" s="9"/>
      <c r="CZ1014" s="9"/>
      <c r="DA1014" s="9"/>
      <c r="DD1014" s="9"/>
      <c r="DE1014" s="9"/>
      <c r="DK1014" s="9"/>
      <c r="DL1014" s="9"/>
      <c r="DO1014" s="9"/>
      <c r="DP1014" s="9"/>
      <c r="DU1014" s="8"/>
      <c r="DX1014" s="9"/>
      <c r="EE1014" s="9"/>
    </row>
    <row r="1015" spans="2:135" ht="12.75" x14ac:dyDescent="0.2">
      <c r="B1015" s="6"/>
      <c r="K1015" s="25"/>
      <c r="L1015" s="9"/>
      <c r="M1015" s="9"/>
      <c r="W1015" s="9"/>
      <c r="X1015" s="9"/>
      <c r="AJ1015" s="9"/>
      <c r="AL1015" s="9"/>
      <c r="AM1015" s="9"/>
      <c r="AP1015" s="9"/>
      <c r="AQ1015" s="9"/>
      <c r="AW1015" s="9"/>
      <c r="AX1015" s="9"/>
      <c r="BA1015" s="9"/>
      <c r="BB1015" s="9"/>
      <c r="BH1015" s="9"/>
      <c r="BI1015" s="9"/>
      <c r="BL1015" s="9"/>
      <c r="BM1015" s="9"/>
      <c r="BS1015" s="9"/>
      <c r="BT1015" s="9"/>
      <c r="BW1015" s="9"/>
      <c r="BX1015" s="9"/>
      <c r="CD1015" s="9"/>
      <c r="CE1015" s="9"/>
      <c r="CH1015" s="9"/>
      <c r="CI1015" s="9"/>
      <c r="CO1015" s="9"/>
      <c r="CP1015" s="9"/>
      <c r="CS1015" s="9"/>
      <c r="CT1015" s="9"/>
      <c r="CZ1015" s="9"/>
      <c r="DA1015" s="9"/>
      <c r="DD1015" s="9"/>
      <c r="DE1015" s="9"/>
      <c r="DK1015" s="9"/>
      <c r="DL1015" s="9"/>
      <c r="DO1015" s="9"/>
      <c r="DP1015" s="9"/>
      <c r="DU1015" s="8"/>
      <c r="DX1015" s="9"/>
      <c r="EE1015" s="9"/>
    </row>
    <row r="1016" spans="2:135" ht="12.75" x14ac:dyDescent="0.2">
      <c r="B1016" s="6"/>
      <c r="K1016" s="25"/>
      <c r="L1016" s="9"/>
      <c r="M1016" s="9"/>
      <c r="W1016" s="9"/>
      <c r="X1016" s="9"/>
      <c r="AJ1016" s="9"/>
      <c r="AL1016" s="9"/>
      <c r="AM1016" s="9"/>
      <c r="AP1016" s="9"/>
      <c r="AQ1016" s="9"/>
      <c r="AW1016" s="9"/>
      <c r="AX1016" s="9"/>
      <c r="BA1016" s="9"/>
      <c r="BB1016" s="9"/>
      <c r="BH1016" s="9"/>
      <c r="BI1016" s="9"/>
      <c r="BL1016" s="9"/>
      <c r="BM1016" s="9"/>
      <c r="BS1016" s="9"/>
      <c r="BT1016" s="9"/>
      <c r="BW1016" s="9"/>
      <c r="BX1016" s="9"/>
      <c r="CD1016" s="9"/>
      <c r="CE1016" s="9"/>
      <c r="CH1016" s="9"/>
      <c r="CI1016" s="9"/>
      <c r="CO1016" s="9"/>
      <c r="CP1016" s="9"/>
      <c r="CS1016" s="9"/>
      <c r="CT1016" s="9"/>
      <c r="CZ1016" s="9"/>
      <c r="DA1016" s="9"/>
      <c r="DD1016" s="9"/>
      <c r="DE1016" s="9"/>
      <c r="DK1016" s="9"/>
      <c r="DL1016" s="9"/>
      <c r="DO1016" s="9"/>
      <c r="DP1016" s="9"/>
      <c r="DU1016" s="8"/>
      <c r="DX1016" s="9"/>
      <c r="EE1016" s="9"/>
    </row>
    <row r="1017" spans="2:135" ht="12.75" x14ac:dyDescent="0.2">
      <c r="B1017" s="6"/>
      <c r="K1017" s="25"/>
      <c r="L1017" s="9"/>
      <c r="M1017" s="9"/>
      <c r="W1017" s="9"/>
      <c r="X1017" s="9"/>
      <c r="AJ1017" s="9"/>
      <c r="AL1017" s="9"/>
      <c r="AM1017" s="9"/>
      <c r="AP1017" s="9"/>
      <c r="AQ1017" s="9"/>
      <c r="AW1017" s="9"/>
      <c r="AX1017" s="9"/>
      <c r="BA1017" s="9"/>
      <c r="BB1017" s="9"/>
      <c r="BH1017" s="9"/>
      <c r="BI1017" s="9"/>
      <c r="BL1017" s="9"/>
      <c r="BM1017" s="9"/>
      <c r="BS1017" s="9"/>
      <c r="BT1017" s="9"/>
      <c r="BW1017" s="9"/>
      <c r="BX1017" s="9"/>
      <c r="CD1017" s="9"/>
      <c r="CE1017" s="9"/>
      <c r="CH1017" s="9"/>
      <c r="CI1017" s="9"/>
      <c r="CO1017" s="9"/>
      <c r="CP1017" s="9"/>
      <c r="CS1017" s="9"/>
      <c r="CT1017" s="9"/>
      <c r="CZ1017" s="9"/>
      <c r="DA1017" s="9"/>
      <c r="DD1017" s="9"/>
      <c r="DE1017" s="9"/>
      <c r="DK1017" s="9"/>
      <c r="DL1017" s="9"/>
      <c r="DO1017" s="9"/>
      <c r="DP1017" s="9"/>
      <c r="DU1017" s="8"/>
      <c r="DX1017" s="9"/>
      <c r="EE1017" s="9"/>
    </row>
    <row r="1018" spans="2:135" ht="12.75" x14ac:dyDescent="0.2">
      <c r="B1018" s="6"/>
      <c r="K1018" s="25"/>
      <c r="L1018" s="9"/>
      <c r="M1018" s="9"/>
      <c r="W1018" s="9"/>
      <c r="X1018" s="9"/>
      <c r="AJ1018" s="9"/>
      <c r="AL1018" s="9"/>
      <c r="AM1018" s="9"/>
      <c r="AP1018" s="9"/>
      <c r="AQ1018" s="9"/>
      <c r="AW1018" s="9"/>
      <c r="AX1018" s="9"/>
      <c r="BA1018" s="9"/>
      <c r="BB1018" s="9"/>
      <c r="BH1018" s="9"/>
      <c r="BI1018" s="9"/>
      <c r="BL1018" s="9"/>
      <c r="BM1018" s="9"/>
      <c r="BS1018" s="9"/>
      <c r="BT1018" s="9"/>
      <c r="BW1018" s="9"/>
      <c r="BX1018" s="9"/>
      <c r="CD1018" s="9"/>
      <c r="CE1018" s="9"/>
      <c r="CH1018" s="9"/>
      <c r="CI1018" s="9"/>
      <c r="CO1018" s="9"/>
      <c r="CP1018" s="9"/>
      <c r="CS1018" s="9"/>
      <c r="CT1018" s="9"/>
      <c r="CZ1018" s="9"/>
      <c r="DA1018" s="9"/>
      <c r="DD1018" s="9"/>
      <c r="DE1018" s="9"/>
      <c r="DK1018" s="9"/>
      <c r="DL1018" s="9"/>
      <c r="DO1018" s="9"/>
      <c r="DP1018" s="9"/>
      <c r="DU1018" s="8"/>
      <c r="DX1018" s="9"/>
      <c r="EE1018" s="9"/>
    </row>
    <row r="1019" spans="2:135" ht="12.75" x14ac:dyDescent="0.2">
      <c r="B1019" s="6"/>
      <c r="K1019" s="25"/>
      <c r="L1019" s="9"/>
      <c r="M1019" s="9"/>
      <c r="W1019" s="9"/>
      <c r="X1019" s="9"/>
      <c r="AJ1019" s="9"/>
      <c r="AL1019" s="9"/>
      <c r="AM1019" s="9"/>
      <c r="AP1019" s="9"/>
      <c r="AQ1019" s="9"/>
      <c r="AW1019" s="9"/>
      <c r="AX1019" s="9"/>
      <c r="BA1019" s="9"/>
      <c r="BB1019" s="9"/>
      <c r="BH1019" s="9"/>
      <c r="BI1019" s="9"/>
      <c r="BL1019" s="9"/>
      <c r="BM1019" s="9"/>
      <c r="BS1019" s="9"/>
      <c r="BT1019" s="9"/>
      <c r="BW1019" s="9"/>
      <c r="BX1019" s="9"/>
      <c r="CD1019" s="9"/>
      <c r="CE1019" s="9"/>
      <c r="CH1019" s="9"/>
      <c r="CI1019" s="9"/>
      <c r="CO1019" s="9"/>
      <c r="CP1019" s="9"/>
      <c r="CS1019" s="9"/>
      <c r="CT1019" s="9"/>
      <c r="CZ1019" s="9"/>
      <c r="DA1019" s="9"/>
      <c r="DD1019" s="9"/>
      <c r="DE1019" s="9"/>
      <c r="DK1019" s="9"/>
      <c r="DL1019" s="9"/>
      <c r="DO1019" s="9"/>
      <c r="DP1019" s="9"/>
      <c r="DU1019" s="8"/>
      <c r="DX1019" s="9"/>
      <c r="EE1019" s="9"/>
    </row>
    <row r="1020" spans="2:135" ht="12.75" x14ac:dyDescent="0.2">
      <c r="B1020" s="6"/>
      <c r="K1020" s="25"/>
      <c r="L1020" s="9"/>
      <c r="M1020" s="9"/>
      <c r="W1020" s="9"/>
      <c r="X1020" s="9"/>
      <c r="AJ1020" s="9"/>
      <c r="AL1020" s="9"/>
      <c r="AM1020" s="9"/>
      <c r="AP1020" s="9"/>
      <c r="AQ1020" s="9"/>
      <c r="AW1020" s="9"/>
      <c r="AX1020" s="9"/>
      <c r="BA1020" s="9"/>
      <c r="BB1020" s="9"/>
      <c r="BH1020" s="9"/>
      <c r="BI1020" s="9"/>
      <c r="BL1020" s="9"/>
      <c r="BM1020" s="9"/>
      <c r="BS1020" s="9"/>
      <c r="BT1020" s="9"/>
      <c r="BW1020" s="9"/>
      <c r="BX1020" s="9"/>
      <c r="CD1020" s="9"/>
      <c r="CE1020" s="9"/>
      <c r="CH1020" s="9"/>
      <c r="CI1020" s="9"/>
      <c r="CO1020" s="9"/>
      <c r="CP1020" s="9"/>
      <c r="CS1020" s="9"/>
      <c r="CT1020" s="9"/>
      <c r="CZ1020" s="9"/>
      <c r="DA1020" s="9"/>
      <c r="DD1020" s="9"/>
      <c r="DE1020" s="9"/>
      <c r="DK1020" s="9"/>
      <c r="DL1020" s="9"/>
      <c r="DO1020" s="9"/>
      <c r="DP1020" s="9"/>
      <c r="DU1020" s="8"/>
      <c r="DX1020" s="9"/>
      <c r="EE1020" s="9"/>
    </row>
    <row r="1021" spans="2:135" ht="12.75" x14ac:dyDescent="0.2">
      <c r="B1021" s="6"/>
      <c r="K1021" s="25"/>
      <c r="L1021" s="9"/>
      <c r="M1021" s="9"/>
      <c r="W1021" s="9"/>
      <c r="X1021" s="9"/>
      <c r="AJ1021" s="9"/>
      <c r="AL1021" s="9"/>
      <c r="AM1021" s="9"/>
      <c r="AP1021" s="9"/>
      <c r="AQ1021" s="9"/>
      <c r="AW1021" s="9"/>
      <c r="AX1021" s="9"/>
      <c r="BA1021" s="9"/>
      <c r="BB1021" s="9"/>
      <c r="BH1021" s="9"/>
      <c r="BI1021" s="9"/>
      <c r="BL1021" s="9"/>
      <c r="BM1021" s="9"/>
      <c r="BS1021" s="9"/>
      <c r="BT1021" s="9"/>
      <c r="BW1021" s="9"/>
      <c r="BX1021" s="9"/>
      <c r="CD1021" s="9"/>
      <c r="CE1021" s="9"/>
      <c r="CH1021" s="9"/>
      <c r="CI1021" s="9"/>
      <c r="CO1021" s="9"/>
      <c r="CP1021" s="9"/>
      <c r="CS1021" s="9"/>
      <c r="CT1021" s="9"/>
      <c r="CZ1021" s="9"/>
      <c r="DA1021" s="9"/>
      <c r="DD1021" s="9"/>
      <c r="DE1021" s="9"/>
      <c r="DK1021" s="9"/>
      <c r="DL1021" s="9"/>
      <c r="DO1021" s="9"/>
      <c r="DP1021" s="9"/>
      <c r="DU1021" s="8"/>
      <c r="DX1021" s="9"/>
      <c r="EE1021" s="9"/>
    </row>
  </sheetData>
  <mergeCells count="18">
    <mergeCell ref="ED1:EN1"/>
    <mergeCell ref="EO1:ER1"/>
    <mergeCell ref="N2:V2"/>
    <mergeCell ref="AJ1:EC1"/>
    <mergeCell ref="AK2:DV2"/>
    <mergeCell ref="DW2:EC2"/>
    <mergeCell ref="CY5:DI5"/>
    <mergeCell ref="DJ5:DT5"/>
    <mergeCell ref="CN5:CX5"/>
    <mergeCell ref="CC5:CM5"/>
    <mergeCell ref="BR5:CB5"/>
    <mergeCell ref="AF3:AI3"/>
    <mergeCell ref="AV5:BF5"/>
    <mergeCell ref="AK5:AU5"/>
    <mergeCell ref="E1:V1"/>
    <mergeCell ref="BG5:BQ5"/>
    <mergeCell ref="W1:AI1"/>
    <mergeCell ref="E2:M2"/>
  </mergeCells>
  <hyperlinks>
    <hyperlink ref="Q6" r:id="rId1"/>
    <hyperlink ref="Q7" r:id="rId2"/>
    <hyperlink ref="AT7" r:id="rId3"/>
    <hyperlink ref="Q8" r:id="rId4"/>
    <hyperlink ref="Q9" r:id="rId5"/>
    <hyperlink ref="Q11" r:id="rId6"/>
    <hyperlink ref="AA11" r:id="rId7"/>
    <hyperlink ref="AT11" r:id="rId8"/>
    <hyperlink ref="AU11" r:id="rId9"/>
    <hyperlink ref="EC11" r:id="rId10"/>
    <hyperlink ref="Q12" r:id="rId11"/>
    <hyperlink ref="Q13" r:id="rId12"/>
    <hyperlink ref="Q14" r:id="rId13"/>
    <hyperlink ref="Q15" r:id="rId14"/>
    <hyperlink ref="Q16" r:id="rId15"/>
    <hyperlink ref="Q17" r:id="rId16"/>
    <hyperlink ref="Q18" r:id="rId17"/>
    <hyperlink ref="Q19" r:id="rId18"/>
    <hyperlink ref="Q20" r:id="rId19"/>
    <hyperlink ref="Q22" r:id="rId20"/>
    <hyperlink ref="Q23" r:id="rId21"/>
    <hyperlink ref="Q24" r:id="rId22"/>
    <hyperlink ref="AT24" r:id="rId23"/>
    <hyperlink ref="Q25" r:id="rId24"/>
    <hyperlink ref="Q26" r:id="rId25"/>
    <hyperlink ref="Q27" r:id="rId26"/>
    <hyperlink ref="Q28" r:id="rId27"/>
    <hyperlink ref="AT28" r:id="rId28"/>
    <hyperlink ref="EC28" r:id="rId29"/>
    <hyperlink ref="Q29" r:id="rId30"/>
    <hyperlink ref="Q30" r:id="rId31"/>
    <hyperlink ref="Q31" r:id="rId32"/>
    <hyperlink ref="Q32" r:id="rId33"/>
    <hyperlink ref="EC32" r:id="rId34"/>
    <hyperlink ref="Q33" r:id="rId35"/>
    <hyperlink ref="Q34" r:id="rId36"/>
    <hyperlink ref="Q35" r:id="rId37" location="brkljač-branko"/>
    <hyperlink ref="EN35" r:id="rId38"/>
    <hyperlink ref="Q36" r:id="rId39"/>
    <hyperlink ref="Q37" r:id="rId40"/>
    <hyperlink ref="Q38" r:id="rId41"/>
    <hyperlink ref="Q39" r:id="rId42"/>
    <hyperlink ref="Q40" r:id="rId43"/>
    <hyperlink ref="Q41" r:id="rId44"/>
    <hyperlink ref="Q42" r:id="rId45"/>
    <hyperlink ref="EC42" r:id="rId46"/>
    <hyperlink ref="Q43" r:id="rId47"/>
    <hyperlink ref="Q44" r:id="rId48"/>
    <hyperlink ref="Q45" r:id="rId49"/>
    <hyperlink ref="AT45" r:id="rId50"/>
    <hyperlink ref="Q46" r:id="rId51"/>
    <hyperlink ref="Q47" r:id="rId52"/>
    <hyperlink ref="Q48" r:id="rId53"/>
    <hyperlink ref="Q49" r:id="rId54"/>
    <hyperlink ref="EC49" r:id="rId55"/>
    <hyperlink ref="Q50" r:id="rId56"/>
    <hyperlink ref="EH50" r:id="rId57"/>
    <hyperlink ref="EK50" r:id="rId58"/>
    <hyperlink ref="I51" r:id="rId59"/>
    <hyperlink ref="Q51" r:id="rId60"/>
    <hyperlink ref="AT51" r:id="rId61"/>
    <hyperlink ref="BE51" r:id="rId62"/>
    <hyperlink ref="EC51" r:id="rId63"/>
    <hyperlink ref="Q52" r:id="rId64"/>
    <hyperlink ref="Q53" r:id="rId65"/>
    <hyperlink ref="Q54" r:id="rId66"/>
    <hyperlink ref="Q55" r:id="rId67"/>
    <hyperlink ref="Q56" r:id="rId68"/>
    <hyperlink ref="Q57" r:id="rId69"/>
    <hyperlink ref="Q58" r:id="rId70"/>
    <hyperlink ref="Q59" r:id="rId71"/>
    <hyperlink ref="Q60" r:id="rId72"/>
    <hyperlink ref="Q61" r:id="rId73"/>
    <hyperlink ref="DV61" r:id="rId74"/>
    <hyperlink ref="Q62" r:id="rId75"/>
    <hyperlink ref="Q63" r:id="rId76"/>
    <hyperlink ref="AA64" r:id="rId77"/>
    <hyperlink ref="Q64" r:id="rId78"/>
    <hyperlink ref="Q65" r:id="rId79"/>
    <hyperlink ref="Q66" r:id="rId80"/>
    <hyperlink ref="Q67" r:id="rId81"/>
    <hyperlink ref="Q68" r:id="rId82"/>
    <hyperlink ref="AT68" r:id="rId83"/>
    <hyperlink ref="EC68" r:id="rId84"/>
    <hyperlink ref="Q69" r:id="rId85"/>
    <hyperlink ref="AA69" r:id="rId86"/>
    <hyperlink ref="AG69" r:id="rId87"/>
    <hyperlink ref="AI69" r:id="rId88"/>
    <hyperlink ref="Q70" r:id="rId89"/>
    <hyperlink ref="Q71" r:id="rId90"/>
    <hyperlink ref="AT71" r:id="rId91"/>
    <hyperlink ref="Q72" r:id="rId92"/>
    <hyperlink ref="AT72" r:id="rId93"/>
    <hyperlink ref="Q73" r:id="rId94"/>
    <hyperlink ref="Q74" r:id="rId95"/>
    <hyperlink ref="Q76" r:id="rId96"/>
    <hyperlink ref="Q77" r:id="rId97"/>
    <hyperlink ref="Q78" r:id="rId98"/>
    <hyperlink ref="Q79" r:id="rId99"/>
    <hyperlink ref="Q80" r:id="rId100"/>
    <hyperlink ref="AA80" r:id="rId101"/>
    <hyperlink ref="AC80" r:id="rId102"/>
    <hyperlink ref="AT80" r:id="rId103"/>
    <hyperlink ref="EC80" r:id="rId104"/>
    <hyperlink ref="Q82" r:id="rId105"/>
    <hyperlink ref="Q83" r:id="rId106"/>
    <hyperlink ref="Q84" r:id="rId107"/>
    <hyperlink ref="Q85" r:id="rId108"/>
    <hyperlink ref="Q86" r:id="rId109"/>
    <hyperlink ref="Q87" r:id="rId110"/>
    <hyperlink ref="Q88" r:id="rId111"/>
  </hyperlinks>
  <pageMargins left="0.7" right="0.7" top="0.75" bottom="0.75" header="0.3" footer="0.3"/>
  <pageSetup orientation="portrait" horizontalDpi="4294967294" verticalDpi="4294967294" r:id="rId1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Update Note</vt:lpstr>
      <vt:lpstr>Modelling+Computing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Mijic</dc:creator>
  <cp:lastModifiedBy>Alexia</cp:lastModifiedBy>
  <cp:lastPrinted>2016-09-26T10:26:57Z</cp:lastPrinted>
  <dcterms:created xsi:type="dcterms:W3CDTF">2016-06-14T08:59:33Z</dcterms:created>
  <dcterms:modified xsi:type="dcterms:W3CDTF">2021-04-14T14:28:16Z</dcterms:modified>
</cp:coreProperties>
</file>